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Глава 1" sheetId="1" r:id="rId1"/>
    <sheet name="Глава 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G30" i="2" s="1"/>
  <c r="H30" i="2" s="1"/>
  <c r="E27" i="2"/>
  <c r="G27" i="2" s="1"/>
  <c r="H27" i="2" s="1"/>
  <c r="E22" i="2"/>
  <c r="G22" i="2" s="1"/>
  <c r="G19" i="2"/>
  <c r="H19" i="2" s="1"/>
  <c r="E19" i="2"/>
  <c r="E16" i="2"/>
  <c r="G16" i="2" s="1"/>
  <c r="H16" i="2" s="1"/>
  <c r="E11" i="2"/>
  <c r="G11" i="2" s="1"/>
  <c r="H11" i="2" s="1"/>
  <c r="H8" i="2"/>
  <c r="E181" i="1"/>
  <c r="G181" i="1" s="1"/>
  <c r="H181" i="1" s="1"/>
  <c r="I181" i="1" s="1"/>
  <c r="E177" i="1"/>
  <c r="G177" i="1" s="1"/>
  <c r="E173" i="1"/>
  <c r="G173" i="1" s="1"/>
  <c r="H173" i="1" s="1"/>
  <c r="I173" i="1" s="1"/>
  <c r="E170" i="1"/>
  <c r="G170" i="1" s="1"/>
  <c r="E167" i="1"/>
  <c r="G167" i="1" s="1"/>
  <c r="H167" i="1" s="1"/>
  <c r="I167" i="1" s="1"/>
  <c r="E164" i="1"/>
  <c r="G164" i="1" s="1"/>
  <c r="E161" i="1"/>
  <c r="G161" i="1" s="1"/>
  <c r="H161" i="1" s="1"/>
  <c r="I161" i="1" s="1"/>
  <c r="E157" i="1"/>
  <c r="G157" i="1" s="1"/>
  <c r="E151" i="1"/>
  <c r="G151" i="1" s="1"/>
  <c r="H151" i="1" s="1"/>
  <c r="I151" i="1" s="1"/>
  <c r="E148" i="1"/>
  <c r="G148" i="1" s="1"/>
  <c r="E146" i="1"/>
  <c r="G146" i="1" s="1"/>
  <c r="H146" i="1" s="1"/>
  <c r="I146" i="1" s="1"/>
  <c r="E143" i="1"/>
  <c r="G143" i="1" s="1"/>
  <c r="G140" i="1"/>
  <c r="H140" i="1" s="1"/>
  <c r="E140" i="1"/>
  <c r="G137" i="1"/>
  <c r="E137" i="1"/>
  <c r="G134" i="1"/>
  <c r="H134" i="1" s="1"/>
  <c r="I134" i="1" s="1"/>
  <c r="E134" i="1"/>
  <c r="G130" i="1"/>
  <c r="E130" i="1"/>
  <c r="G126" i="1"/>
  <c r="H126" i="1" s="1"/>
  <c r="I126" i="1" s="1"/>
  <c r="E126" i="1"/>
  <c r="G123" i="1"/>
  <c r="E123" i="1"/>
  <c r="G120" i="1"/>
  <c r="H120" i="1" s="1"/>
  <c r="I120" i="1" s="1"/>
  <c r="E120" i="1"/>
  <c r="E118" i="1"/>
  <c r="G118" i="1" s="1"/>
  <c r="H118" i="1" s="1"/>
  <c r="E116" i="1"/>
  <c r="G116" i="1" s="1"/>
  <c r="G113" i="1"/>
  <c r="H113" i="1" s="1"/>
  <c r="E113" i="1"/>
  <c r="E110" i="1"/>
  <c r="G110" i="1" s="1"/>
  <c r="H110" i="1" s="1"/>
  <c r="E107" i="1"/>
  <c r="G107" i="1" s="1"/>
  <c r="H107" i="1" s="1"/>
  <c r="E103" i="1"/>
  <c r="G103" i="1" s="1"/>
  <c r="E101" i="1"/>
  <c r="G101" i="1" s="1"/>
  <c r="H101" i="1" s="1"/>
  <c r="I101" i="1" s="1"/>
  <c r="E97" i="1"/>
  <c r="G97" i="1" s="1"/>
  <c r="E93" i="1"/>
  <c r="G93" i="1" s="1"/>
  <c r="H93" i="1" s="1"/>
  <c r="I93" i="1" s="1"/>
  <c r="E89" i="1"/>
  <c r="G89" i="1" s="1"/>
  <c r="E86" i="1"/>
  <c r="G86" i="1" s="1"/>
  <c r="H86" i="1" s="1"/>
  <c r="I86" i="1" s="1"/>
  <c r="E83" i="1"/>
  <c r="G83" i="1" s="1"/>
  <c r="E80" i="1"/>
  <c r="G80" i="1" s="1"/>
  <c r="H80" i="1" s="1"/>
  <c r="I80" i="1" s="1"/>
  <c r="E77" i="1"/>
  <c r="G77" i="1" s="1"/>
  <c r="E74" i="1"/>
  <c r="G74" i="1" s="1"/>
  <c r="H74" i="1" s="1"/>
  <c r="I74" i="1" s="1"/>
  <c r="E70" i="1"/>
  <c r="G70" i="1" s="1"/>
  <c r="E64" i="1"/>
  <c r="G64" i="1" s="1"/>
  <c r="H64" i="1" s="1"/>
  <c r="I64" i="1" s="1"/>
  <c r="E61" i="1"/>
  <c r="G61" i="1" s="1"/>
  <c r="E58" i="1"/>
  <c r="G58" i="1" s="1"/>
  <c r="H58" i="1" s="1"/>
  <c r="I58" i="1" s="1"/>
  <c r="E56" i="1"/>
  <c r="G56" i="1" s="1"/>
  <c r="G53" i="1"/>
  <c r="H53" i="1" s="1"/>
  <c r="E53" i="1"/>
  <c r="G51" i="1"/>
  <c r="E51" i="1"/>
  <c r="G48" i="1"/>
  <c r="H48" i="1" s="1"/>
  <c r="I48" i="1" s="1"/>
  <c r="E48" i="1"/>
  <c r="G44" i="1"/>
  <c r="E44" i="1"/>
  <c r="G40" i="1"/>
  <c r="H40" i="1" s="1"/>
  <c r="I40" i="1" s="1"/>
  <c r="E40" i="1"/>
  <c r="G37" i="1"/>
  <c r="E37" i="1"/>
  <c r="G34" i="1"/>
  <c r="H34" i="1" s="1"/>
  <c r="I34" i="1" s="1"/>
  <c r="E34" i="1"/>
  <c r="E32" i="1"/>
  <c r="G32" i="1" s="1"/>
  <c r="H32" i="1" s="1"/>
  <c r="E30" i="1"/>
  <c r="G30" i="1" s="1"/>
  <c r="E27" i="1"/>
  <c r="G27" i="1" s="1"/>
  <c r="H27" i="1" s="1"/>
  <c r="I27" i="1" s="1"/>
  <c r="E25" i="1"/>
  <c r="G25" i="1" s="1"/>
  <c r="H25" i="1" s="1"/>
  <c r="E22" i="1"/>
  <c r="G22" i="1" s="1"/>
  <c r="E19" i="1"/>
  <c r="G19" i="1" s="1"/>
  <c r="H19" i="1" s="1"/>
  <c r="I19" i="1" s="1"/>
  <c r="E16" i="1"/>
  <c r="G16" i="1" s="1"/>
  <c r="E12" i="1"/>
  <c r="G12" i="1" s="1"/>
  <c r="H12" i="1" s="1"/>
  <c r="I12" i="1" s="1"/>
  <c r="H8" i="1"/>
  <c r="H22" i="2" l="1"/>
  <c r="I22" i="2" s="1"/>
  <c r="H16" i="1"/>
  <c r="I16" i="1" s="1"/>
  <c r="H22" i="1"/>
  <c r="H30" i="1"/>
  <c r="I30" i="1" s="1"/>
  <c r="H56" i="1"/>
  <c r="H116" i="1"/>
  <c r="I116" i="1" s="1"/>
  <c r="H143" i="1"/>
  <c r="I16" i="2"/>
  <c r="I19" i="2"/>
  <c r="I30" i="2"/>
  <c r="I11" i="2"/>
  <c r="I27" i="2"/>
  <c r="I32" i="1"/>
  <c r="I110" i="1"/>
  <c r="I118" i="1"/>
  <c r="I22" i="1"/>
  <c r="I56" i="1"/>
  <c r="I143" i="1"/>
  <c r="I25" i="1"/>
  <c r="H37" i="1"/>
  <c r="I37" i="1" s="1"/>
  <c r="H44" i="1"/>
  <c r="I44" i="1" s="1"/>
  <c r="H51" i="1"/>
  <c r="I51" i="1" s="1"/>
  <c r="I53" i="1"/>
  <c r="H61" i="1"/>
  <c r="I61" i="1" s="1"/>
  <c r="H70" i="1"/>
  <c r="H77" i="1"/>
  <c r="H83" i="1"/>
  <c r="H89" i="1"/>
  <c r="H97" i="1"/>
  <c r="I97" i="1" s="1"/>
  <c r="H103" i="1"/>
  <c r="I103" i="1" s="1"/>
  <c r="I107" i="1"/>
  <c r="I113" i="1"/>
  <c r="H123" i="1"/>
  <c r="I123" i="1" s="1"/>
  <c r="H130" i="1"/>
  <c r="I130" i="1" s="1"/>
  <c r="H137" i="1"/>
  <c r="I137" i="1" s="1"/>
  <c r="I140" i="1"/>
  <c r="H148" i="1"/>
  <c r="I148" i="1" s="1"/>
  <c r="H157" i="1"/>
  <c r="H164" i="1"/>
  <c r="H170" i="1"/>
  <c r="H177" i="1"/>
  <c r="I177" i="1" l="1"/>
  <c r="I170" i="1"/>
  <c r="I164" i="1"/>
  <c r="I157" i="1"/>
  <c r="I89" i="1"/>
  <c r="I83" i="1"/>
  <c r="I77" i="1"/>
  <c r="I70" i="1"/>
</calcChain>
</file>

<file path=xl/sharedStrings.xml><?xml version="1.0" encoding="utf-8"?>
<sst xmlns="http://schemas.openxmlformats.org/spreadsheetml/2006/main" count="378" uniqueCount="199">
  <si>
    <t>РАЗДЕЛ 1. ПРЕДПРОЕКТНЫЕ И ПРОЕКТНЫЕ РАБОТЫ</t>
  </si>
  <si>
    <t>Глава 1. ВЫДАЧА И ПОДТВЕРЖДЕНИЕ ТЕХНИЧЕСКИХ УСЛОВИЙ НА ПРОЕКТИРОВАНИЕ</t>
  </si>
  <si>
    <t>ГАЗОРАСПРЕДЕЛИТЕЛЬНОЙ СИСТЕМЫ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</si>
  <si>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</si>
  <si>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</si>
  <si>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</si>
  <si>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</si>
  <si>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</si>
  <si>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</si>
  <si>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</si>
  <si>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</si>
  <si>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</si>
  <si>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</si>
  <si>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</si>
  <si>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</si>
  <si>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</si>
  <si>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</si>
  <si>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</si>
  <si>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</si>
  <si>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</si>
  <si>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</si>
  <si>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</si>
  <si>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</si>
  <si>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</si>
  <si>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</si>
  <si>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</si>
  <si>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</si>
  <si>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</si>
  <si>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</si>
  <si>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1.1.1.</t>
  </si>
  <si>
    <t xml:space="preserve">Выдача технических условий на проектирование  газораспредели- </t>
  </si>
  <si>
    <t>объект</t>
  </si>
  <si>
    <t>инженер</t>
  </si>
  <si>
    <t xml:space="preserve">тельной системы поселка городского типа или микрорайона </t>
  </si>
  <si>
    <t>города с населением до 50 тыс.жителей</t>
  </si>
  <si>
    <t>1.1.2.</t>
  </si>
  <si>
    <t>То же, с населением до 200 тыс.жителей</t>
  </si>
  <si>
    <t>"</t>
  </si>
  <si>
    <t xml:space="preserve">(На каждые 50 тыс. жителей св.200 тыс. применять коэф.0,25) </t>
  </si>
  <si>
    <t>1.1.3.</t>
  </si>
  <si>
    <t>тельной системы населенного пункта сельской местности</t>
  </si>
  <si>
    <t>1.1.4.</t>
  </si>
  <si>
    <t>Выдача технических условий на проектирование подземного</t>
  </si>
  <si>
    <t>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</si>
  <si>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</si>
  <si>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</si>
  <si>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</si>
  <si>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</t>
  </si>
  <si>
    <t>1.1.7.</t>
  </si>
  <si>
    <t xml:space="preserve">Выдача технических условий на проектирование ГРП </t>
  </si>
  <si>
    <t>1.1.8.</t>
  </si>
  <si>
    <t xml:space="preserve">Выдача технических условий на установку ШРП </t>
  </si>
  <si>
    <t>1.1.9.</t>
  </si>
  <si>
    <t xml:space="preserve">тельной системы предприятия или котельной с ГРУ </t>
  </si>
  <si>
    <t>1.1.10.</t>
  </si>
  <si>
    <t xml:space="preserve">тельной системы предприятия или котельной  </t>
  </si>
  <si>
    <t>1.1.11.</t>
  </si>
  <si>
    <t xml:space="preserve">тельной системы общественного здания производственного </t>
  </si>
  <si>
    <t>назначения</t>
  </si>
  <si>
    <t>1.1.12.</t>
  </si>
  <si>
    <t xml:space="preserve">Выдача технических условий на установку бытовых газовых </t>
  </si>
  <si>
    <t xml:space="preserve">приборов в производственном, общественном (административном) </t>
  </si>
  <si>
    <t>и др.зданиях</t>
  </si>
  <si>
    <t>1.1.13.</t>
  </si>
  <si>
    <t xml:space="preserve">Выдача технических условий на проектирование реконструкции </t>
  </si>
  <si>
    <t>(протяжка, санация)  подземного газопровода</t>
  </si>
  <si>
    <t>1.1.14.</t>
  </si>
  <si>
    <t>Выдача технических условий на реконструкцию ГРП</t>
  </si>
  <si>
    <t>1.1.15.</t>
  </si>
  <si>
    <t xml:space="preserve">Выдача технических условий на вынос и(или) демонтаж </t>
  </si>
  <si>
    <t>подземного газопровода</t>
  </si>
  <si>
    <t>1.1.16.</t>
  </si>
  <si>
    <t>1.1.17.</t>
  </si>
  <si>
    <t>Выдача технических условий на реконструкцию газораспредели-</t>
  </si>
  <si>
    <t>тельной системы предприятия или котельной</t>
  </si>
  <si>
    <t>1.1.18.</t>
  </si>
  <si>
    <t xml:space="preserve">Выдача технических условий на установку промышленного </t>
  </si>
  <si>
    <t>счетчик</t>
  </si>
  <si>
    <t xml:space="preserve">счетчика газа </t>
  </si>
  <si>
    <t>1.1.19.</t>
  </si>
  <si>
    <t>Выдача технических условий на перенос существующих бытовых</t>
  </si>
  <si>
    <t xml:space="preserve">газовых приборов в производственном, общественном </t>
  </si>
  <si>
    <t xml:space="preserve">(административном) здании с учетом согласования </t>
  </si>
  <si>
    <t>(При выполнении работ без согласования проекта в пунктах 1.1.19-</t>
  </si>
  <si>
    <t>1.1.24  применять коэф. 0,7)</t>
  </si>
  <si>
    <t>1.1.20.</t>
  </si>
  <si>
    <t>Выдача технических условий на проектирование газораспредели-</t>
  </si>
  <si>
    <t xml:space="preserve">тельной системы  жилого дома индивидуальной застройки с </t>
  </si>
  <si>
    <t xml:space="preserve">учетом согласования </t>
  </si>
  <si>
    <t>1.1.21.</t>
  </si>
  <si>
    <t>Выдача технических условий на газификацию бани (летней кухни,</t>
  </si>
  <si>
    <t xml:space="preserve">гаража, теплицы) с учетом согласования </t>
  </si>
  <si>
    <t>1.1.22.</t>
  </si>
  <si>
    <t xml:space="preserve">Выдача технических условий на установку </t>
  </si>
  <si>
    <t xml:space="preserve">газовых приборов в жилом доме с учетом согласования </t>
  </si>
  <si>
    <t>(обследование дома, составление эскиза)</t>
  </si>
  <si>
    <t>1.1.23.</t>
  </si>
  <si>
    <t>1.1.24.</t>
  </si>
  <si>
    <t xml:space="preserve">Выдача технических условий на установку  бытового счетчика </t>
  </si>
  <si>
    <t>газа на существующем газопроводе с учетом согласования</t>
  </si>
  <si>
    <t>1.1.25.</t>
  </si>
  <si>
    <t>Выдача технических условий на проектирование жилого дома от</t>
  </si>
  <si>
    <t>места подключения до приборов с количеством квартир до 20</t>
  </si>
  <si>
    <t>1.1.26.</t>
  </si>
  <si>
    <t xml:space="preserve">тельной системы многоквартирного жилого дома от места </t>
  </si>
  <si>
    <t xml:space="preserve">подключения до приборов </t>
  </si>
  <si>
    <t>1.1.27.</t>
  </si>
  <si>
    <t xml:space="preserve">тельной системы многоквартирного жилого дома с ШРП от места </t>
  </si>
  <si>
    <t>1.1.28.</t>
  </si>
  <si>
    <t>Подтверждение технических условий на проектирование</t>
  </si>
  <si>
    <t xml:space="preserve">газораспределительной системы поселка городского типа или  </t>
  </si>
  <si>
    <t>микрорайона города с населением до 50 тыс.жителей</t>
  </si>
  <si>
    <t>1.1.29.</t>
  </si>
  <si>
    <t>1.1.30.</t>
  </si>
  <si>
    <t xml:space="preserve">газораспределительной системы населенного пункта сельской </t>
  </si>
  <si>
    <t>местности</t>
  </si>
  <si>
    <t>1.1.31.</t>
  </si>
  <si>
    <t xml:space="preserve">Подтверждение технических условий на проектирование </t>
  </si>
  <si>
    <t>подземного  газопровода</t>
  </si>
  <si>
    <t>1.1.32.</t>
  </si>
  <si>
    <t>надземного газопровода</t>
  </si>
  <si>
    <t>1.1.33.</t>
  </si>
  <si>
    <t>межпоселкового подземного газопровода</t>
  </si>
  <si>
    <t>1.1.34.</t>
  </si>
  <si>
    <t xml:space="preserve">Подтверждение технических условий на проектирование ГРП </t>
  </si>
  <si>
    <t>1.1.35.</t>
  </si>
  <si>
    <t xml:space="preserve">Подтверждение технических условий на установку ШРП </t>
  </si>
  <si>
    <t>1.1.36.</t>
  </si>
  <si>
    <t>Подтверждение технических условий на разработку проекта газо-</t>
  </si>
  <si>
    <t>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</si>
  <si>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</si>
  <si>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газорас-</t>
  </si>
  <si>
    <t xml:space="preserve">делительной системы предприятия или котельной </t>
  </si>
  <si>
    <t>1.1.38.</t>
  </si>
  <si>
    <t>пределительной системы общественного здания производственного</t>
  </si>
  <si>
    <t>1.1.39.</t>
  </si>
  <si>
    <t>Подтверждение технических условий на установку бытовых</t>
  </si>
  <si>
    <t>(административном) и др.зданиях</t>
  </si>
  <si>
    <t>1.1.40.</t>
  </si>
  <si>
    <t xml:space="preserve">Подтверждение технических условий на реконструкцию подземного </t>
  </si>
  <si>
    <t>1.1.41.</t>
  </si>
  <si>
    <t>Подтверждение технических условий на реконструкцию газорас-</t>
  </si>
  <si>
    <t>пределительной системы предприятия или котельной</t>
  </si>
  <si>
    <t>1.1.42.</t>
  </si>
  <si>
    <t xml:space="preserve">Подтверждение технических условий на вынос и(или) демонтаж </t>
  </si>
  <si>
    <t>1.1.43.</t>
  </si>
  <si>
    <t>1.1.44.</t>
  </si>
  <si>
    <t>Подтверждение технических условий на реконструкцию ГРП</t>
  </si>
  <si>
    <t>1.1.45.</t>
  </si>
  <si>
    <t xml:space="preserve">Подтверждение технических условий на установку промышленного </t>
  </si>
  <si>
    <t>1.1.46.</t>
  </si>
  <si>
    <t xml:space="preserve">Подтверждение технических условий на перенос существующих </t>
  </si>
  <si>
    <t xml:space="preserve">бытовых газовых приборов в производственном, общественном </t>
  </si>
  <si>
    <t xml:space="preserve">(административном) здании с учетом согласования проекта </t>
  </si>
  <si>
    <t xml:space="preserve">(При выполнении работ без согласования проекта в пунктах 1.1.46- </t>
  </si>
  <si>
    <t>1.1.51 применять коэф. 0,7)</t>
  </si>
  <si>
    <t>1.1.47.</t>
  </si>
  <si>
    <t xml:space="preserve">газораспределительной системы  жилого дома индивидуальной </t>
  </si>
  <si>
    <t xml:space="preserve">застройки с учетом согласования </t>
  </si>
  <si>
    <t>1.1.48.</t>
  </si>
  <si>
    <t xml:space="preserve">Подтверждение технических условий на газификацию бани </t>
  </si>
  <si>
    <t>(летней кухни,гаража, теплицы) с учетом согласования</t>
  </si>
  <si>
    <t>1.1.49.</t>
  </si>
  <si>
    <t>Подтверждение технических условий на установку дополнительных</t>
  </si>
  <si>
    <t>1.1.50.</t>
  </si>
  <si>
    <t>бытовых газовых приборов в жилом доме с учетом согласования</t>
  </si>
  <si>
    <t>1.1.51.</t>
  </si>
  <si>
    <t>Подтверждение технических условий на установку бытового счет-</t>
  </si>
  <si>
    <t>чика газа на существующем газопроводе с учетом согласования</t>
  </si>
  <si>
    <t>1.1.52.</t>
  </si>
  <si>
    <t xml:space="preserve">газораспределительной системы  жилого дома с количеством  </t>
  </si>
  <si>
    <t xml:space="preserve">квартир до 20 от места подключения до приборов </t>
  </si>
  <si>
    <t>1.1.53.</t>
  </si>
  <si>
    <t>газораспределительной системы  многоквартирного жилого дома</t>
  </si>
  <si>
    <t xml:space="preserve">от места подключения до приборов </t>
  </si>
  <si>
    <t>1.1.54.</t>
  </si>
  <si>
    <t xml:space="preserve"> газораспределительной системы многоквартирного жилого дома</t>
  </si>
  <si>
    <t xml:space="preserve">с ШРП от места подключения до приборов </t>
  </si>
  <si>
    <t>Глава 3. ВЫДАЧА ТЕХНИЧЕСКИХ УСЛОВИЙ И СОГЛАСОВАНИЕ ПРОЕКТОВ УСТРОЙСТВ</t>
  </si>
  <si>
    <t xml:space="preserve">  ЭЛЕКТРОХИМИЧЕСКОЙ ЗАЩИТЫ ОТ КОРРОЗИИ ПОДЗЕМНЫХ МЕТАЛЛИЧЕСКИХ СООРУЖЕНИЙ</t>
  </si>
  <si>
    <t>1.3.1.</t>
  </si>
  <si>
    <t xml:space="preserve">Выдача технических условий на проектирование устройств электро- </t>
  </si>
  <si>
    <t xml:space="preserve">химической защиты (ЭХЗ) от коррозии подземного газопровода </t>
  </si>
  <si>
    <t xml:space="preserve">(При выполнении работ по подтверждению выданных технических </t>
  </si>
  <si>
    <t>условий к пунктам 1.3.1 - 1.3.3 применять коэф.0,5)</t>
  </si>
  <si>
    <t>1.3.2.</t>
  </si>
  <si>
    <t xml:space="preserve">Выдача технических условий на проектирование устройств ЭХЗ </t>
  </si>
  <si>
    <t>на входе и выходе ГРП (ШРП)</t>
  </si>
  <si>
    <t>1.3.3.</t>
  </si>
  <si>
    <t>вводов в здания всех назначений</t>
  </si>
  <si>
    <t>1.3.4.</t>
  </si>
  <si>
    <t xml:space="preserve">Согласование на соответствие выданным техническим условиям  </t>
  </si>
  <si>
    <t xml:space="preserve">проекта устройств ЭХЗ подземного газопровода </t>
  </si>
  <si>
    <t xml:space="preserve">(При выполнении работ по  пересогласования проекта к пунктам </t>
  </si>
  <si>
    <t xml:space="preserve"> 1.3.4 - 1.3.6 применять коэф.0,5)</t>
  </si>
  <si>
    <t>1.3.5.</t>
  </si>
  <si>
    <t>проекта устройств ЭХЗ на входе и выходе ГРП (ШРП)</t>
  </si>
  <si>
    <t>1.3.6.</t>
  </si>
  <si>
    <t xml:space="preserve">проекта устройств ЭХЗ вводов в здания всех назначений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</si>
</sst>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color indexed="9"/>
      <name val="Arial Cyr"/>
      <charset val="204"/>
    </font>
    <font>
      <sz val="10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Continuous"/>
    </xf>
    <xf numFmtId="2" fontId="2" fillId="0" borderId="6" xfId="0" applyNumberFormat="1" applyFont="1" applyBorder="1" applyAlignment="1">
      <alignment horizontal="centerContinuous"/>
    </xf>
    <xf numFmtId="49" fontId="2" fillId="0" borderId="7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2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4" xfId="0" applyFont="1" applyBorder="1"/>
    <xf numFmtId="49" fontId="2" fillId="0" borderId="14" xfId="0" applyNumberFormat="1" applyFont="1" applyBorder="1" applyAlignment="1">
      <alignment horizontal="center"/>
    </xf>
    <xf numFmtId="2" fontId="2" fillId="0" borderId="15" xfId="0" applyNumberFormat="1" applyFont="1" applyFill="1" applyBorder="1"/>
    <xf numFmtId="0" fontId="2" fillId="0" borderId="16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3" fillId="0" borderId="16" xfId="0" applyNumberFormat="1" applyFont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8" xfId="0" applyFont="1" applyBorder="1"/>
    <xf numFmtId="2" fontId="2" fillId="0" borderId="0" xfId="0" applyNumberFormat="1" applyFont="1" applyFill="1" applyBorder="1"/>
    <xf numFmtId="164" fontId="3" fillId="0" borderId="0" xfId="0" applyNumberFormat="1" applyFont="1" applyBorder="1"/>
    <xf numFmtId="49" fontId="0" fillId="0" borderId="7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2" fontId="0" fillId="0" borderId="0" xfId="0" applyNumberFormat="1" applyFill="1" applyBorder="1"/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4" fillId="0" borderId="18" xfId="0" applyFont="1" applyFill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2" fontId="0" fillId="0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/>
    <xf numFmtId="0" fontId="0" fillId="0" borderId="0" xfId="0" applyBorder="1" applyAlignment="1">
      <alignment horizontal="left"/>
    </xf>
    <xf numFmtId="4" fontId="0" fillId="0" borderId="0" xfId="0" applyNumberFormat="1" applyBorder="1"/>
    <xf numFmtId="4" fontId="0" fillId="0" borderId="9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2" xfId="0" applyNumberFormat="1" applyBorder="1"/>
    <xf numFmtId="0" fontId="0" fillId="2" borderId="19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18" xfId="0" applyNumberFormat="1" applyFill="1" applyBorder="1"/>
    <xf numFmtId="49" fontId="0" fillId="0" borderId="13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4" fontId="0" fillId="0" borderId="17" xfId="0" applyNumberForma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/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Continuous"/>
    </xf>
    <xf numFmtId="49" fontId="0" fillId="0" borderId="8" xfId="0" applyNumberFormat="1" applyBorder="1" applyAlignment="1">
      <alignment horizontal="center"/>
    </xf>
    <xf numFmtId="0" fontId="0" fillId="0" borderId="12" xfId="0" applyFill="1" applyBorder="1"/>
    <xf numFmtId="49" fontId="0" fillId="0" borderId="0" xfId="0" applyNumberFormat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0" fillId="0" borderId="18" xfId="0" applyFill="1" applyBorder="1"/>
    <xf numFmtId="0" fontId="0" fillId="0" borderId="21" xfId="0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22" xfId="0" applyFill="1" applyBorder="1"/>
    <xf numFmtId="1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5" xfId="0" applyFill="1" applyBorder="1"/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&#1055;&#1056;&#1045;&#1049;&#1057;_1%20&#1055;&#1048;&#1056;%20&#1075;&#1083;&#1072;&#1074;&#1072;%201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а 1"/>
      <sheetName val="Глава 2"/>
      <sheetName val="Глава 3"/>
      <sheetName val="Глава 4 с доп 1.4.14"/>
      <sheetName val="Расчет ФО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306.69710806697105</v>
          </cell>
        </row>
        <row r="6">
          <cell r="A6">
            <v>2.9390000000000001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Zeros="0" topLeftCell="A5" workbookViewId="0">
      <selection activeCell="I12" sqref="I12"/>
    </sheetView>
  </sheetViews>
  <sheetFormatPr defaultRowHeight="15" outlineLevelCol="1" x14ac:dyDescent="0.25"/>
  <cols>
    <col min="1" max="1" width="6.5703125" customWidth="1"/>
    <col min="2" max="2" width="63.5703125" customWidth="1"/>
    <col min="3" max="3" width="9.85546875" customWidth="1"/>
    <col min="4" max="4" width="9.7109375" hidden="1" customWidth="1" outlineLevel="1"/>
    <col min="5" max="5" width="8.85546875" style="3" hidden="1" customWidth="1" outlineLevel="1"/>
    <col min="6" max="6" width="9" hidden="1" customWidth="1" outlineLevel="1"/>
    <col min="7" max="7" width="8" hidden="1" customWidth="1" outlineLevel="1"/>
    <col min="8" max="8" width="10.5703125" hidden="1" customWidth="1" outlineLevel="1"/>
    <col min="9" max="9" width="11.7109375" customWidth="1" collapsed="1"/>
    <col min="10" max="10" width="11.7109375" customWidth="1"/>
  </cols>
  <sheetData>
    <row r="1" spans="1:10" x14ac:dyDescent="0.25">
      <c r="A1" s="125" t="s">
        <v>0</v>
      </c>
      <c r="B1" s="125"/>
      <c r="C1" s="125"/>
      <c r="D1" s="125"/>
      <c r="E1" s="126"/>
      <c r="F1" s="125"/>
      <c r="G1" s="125"/>
      <c r="H1" s="125"/>
      <c r="I1" s="125"/>
      <c r="J1" s="125"/>
    </row>
    <row r="2" spans="1:10" x14ac:dyDescent="0.25">
      <c r="A2" s="1" t="s">
        <v>1</v>
      </c>
      <c r="B2" s="1"/>
      <c r="C2" s="1"/>
      <c r="D2" s="1"/>
      <c r="E2" s="2"/>
      <c r="F2" s="2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2"/>
      <c r="F3" s="2"/>
      <c r="G3" s="1"/>
      <c r="H3" s="1"/>
      <c r="I3" s="1"/>
      <c r="J3" s="1"/>
    </row>
    <row r="4" spans="1:10" ht="15.75" thickBot="1" x14ac:dyDescent="0.3">
      <c r="F4" s="3"/>
    </row>
    <row r="5" spans="1:10" ht="15.75" thickTop="1" x14ac:dyDescent="0.25">
      <c r="A5" s="4"/>
      <c r="B5" s="5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10" t="s">
        <v>8</v>
      </c>
      <c r="H5" s="11" t="s">
        <v>9</v>
      </c>
      <c r="I5" s="12" t="s">
        <v>10</v>
      </c>
      <c r="J5" s="13"/>
    </row>
    <row r="6" spans="1:10" x14ac:dyDescent="0.25">
      <c r="A6" s="14"/>
      <c r="B6" s="15" t="s">
        <v>11</v>
      </c>
      <c r="C6" s="16" t="s">
        <v>12</v>
      </c>
      <c r="D6" s="17" t="s">
        <v>13</v>
      </c>
      <c r="E6" s="18" t="s">
        <v>14</v>
      </c>
      <c r="F6" s="19" t="s">
        <v>15</v>
      </c>
      <c r="G6" s="20" t="s">
        <v>16</v>
      </c>
      <c r="H6" s="21" t="s">
        <v>17</v>
      </c>
      <c r="I6" s="22" t="s">
        <v>18</v>
      </c>
      <c r="J6" s="23" t="s">
        <v>19</v>
      </c>
    </row>
    <row r="7" spans="1:10" x14ac:dyDescent="0.25">
      <c r="A7" s="14"/>
      <c r="B7" s="24"/>
      <c r="C7" s="16"/>
      <c r="D7" s="17" t="s">
        <v>20</v>
      </c>
      <c r="E7" s="18" t="s">
        <v>21</v>
      </c>
      <c r="F7" s="19" t="s">
        <v>22</v>
      </c>
      <c r="G7" s="20" t="s">
        <v>23</v>
      </c>
      <c r="H7" s="21" t="s">
        <v>21</v>
      </c>
      <c r="I7" s="21" t="s">
        <v>24</v>
      </c>
      <c r="J7" s="25" t="s">
        <v>25</v>
      </c>
    </row>
    <row r="8" spans="1:10" x14ac:dyDescent="0.25">
      <c r="A8" s="26"/>
      <c r="B8" s="27"/>
      <c r="C8" s="28"/>
      <c r="D8" s="29"/>
      <c r="E8" s="30">
        <v>1.1000000000000001</v>
      </c>
      <c r="F8" s="31" t="s">
        <v>26</v>
      </c>
      <c r="G8" s="32" t="s">
        <v>21</v>
      </c>
      <c r="H8" s="33">
        <f>'[1]Расчет ФОТ'!A6</f>
        <v>2.9390000000000001</v>
      </c>
      <c r="I8" s="34" t="s">
        <v>27</v>
      </c>
      <c r="J8" s="35" t="s">
        <v>28</v>
      </c>
    </row>
    <row r="9" spans="1:10" x14ac:dyDescent="0.25">
      <c r="A9" s="14"/>
      <c r="B9" s="123"/>
      <c r="C9" s="36"/>
      <c r="D9" s="17"/>
      <c r="E9" s="37"/>
      <c r="F9" s="19"/>
      <c r="G9" s="20"/>
      <c r="H9" s="38"/>
      <c r="I9" s="101">
        <v>1.25</v>
      </c>
      <c r="J9" s="102">
        <v>1.28</v>
      </c>
    </row>
    <row r="10" spans="1:10" x14ac:dyDescent="0.25">
      <c r="A10" s="14"/>
      <c r="B10" s="124"/>
      <c r="C10" s="36"/>
      <c r="D10" s="17"/>
      <c r="E10" s="37"/>
      <c r="F10" s="19"/>
      <c r="G10" s="20"/>
      <c r="H10" s="38"/>
      <c r="I10" s="21"/>
      <c r="J10" s="25"/>
    </row>
    <row r="11" spans="1:10" x14ac:dyDescent="0.25">
      <c r="A11" s="39"/>
      <c r="B11" s="40"/>
      <c r="C11" s="41"/>
      <c r="D11" s="42"/>
      <c r="E11" s="43"/>
      <c r="F11" s="44"/>
      <c r="G11" s="45"/>
      <c r="H11" s="46"/>
      <c r="I11" s="45"/>
      <c r="J11" s="47">
        <v>1.298</v>
      </c>
    </row>
    <row r="12" spans="1:10" x14ac:dyDescent="0.25">
      <c r="A12" s="48" t="s">
        <v>29</v>
      </c>
      <c r="B12" s="46" t="s">
        <v>30</v>
      </c>
      <c r="C12" s="45" t="s">
        <v>31</v>
      </c>
      <c r="D12" s="42" t="s">
        <v>32</v>
      </c>
      <c r="E12" s="49">
        <f>'[1]Расчет ФОТ'!$G$2</f>
        <v>306.69710806697105</v>
      </c>
      <c r="F12" s="50">
        <v>6</v>
      </c>
      <c r="G12" s="51">
        <f>E12*F12</f>
        <v>1840.1826484018263</v>
      </c>
      <c r="H12" s="52">
        <f>G12*H8</f>
        <v>5408.2968036529674</v>
      </c>
      <c r="I12" s="53">
        <f>ROUND(H12*$I$9,0)</f>
        <v>6760</v>
      </c>
      <c r="J12" s="54"/>
    </row>
    <row r="13" spans="1:10" x14ac:dyDescent="0.25">
      <c r="A13" s="48"/>
      <c r="B13" s="55" t="s">
        <v>33</v>
      </c>
      <c r="C13" s="45"/>
      <c r="D13" s="42"/>
      <c r="E13" s="49"/>
      <c r="F13" s="50"/>
      <c r="G13" s="51"/>
      <c r="H13" s="52"/>
      <c r="I13" s="53"/>
      <c r="J13" s="54"/>
    </row>
    <row r="14" spans="1:10" x14ac:dyDescent="0.25">
      <c r="A14" s="39"/>
      <c r="B14" s="55" t="s">
        <v>34</v>
      </c>
      <c r="C14" s="41"/>
      <c r="D14" s="42"/>
      <c r="E14" s="43"/>
      <c r="F14" s="44"/>
      <c r="G14" s="45"/>
      <c r="H14" s="56"/>
      <c r="I14" s="57"/>
      <c r="J14" s="58"/>
    </row>
    <row r="15" spans="1:10" x14ac:dyDescent="0.25">
      <c r="A15" s="39"/>
      <c r="B15" s="55"/>
      <c r="C15" s="41"/>
      <c r="D15" s="42"/>
      <c r="E15" s="43"/>
      <c r="F15" s="44"/>
      <c r="G15" s="45"/>
      <c r="H15" s="56"/>
      <c r="I15" s="57"/>
      <c r="J15" s="58"/>
    </row>
    <row r="16" spans="1:10" x14ac:dyDescent="0.25">
      <c r="A16" s="48" t="s">
        <v>35</v>
      </c>
      <c r="B16" s="55" t="s">
        <v>36</v>
      </c>
      <c r="C16" s="45" t="s">
        <v>37</v>
      </c>
      <c r="D16" s="42" t="s">
        <v>32</v>
      </c>
      <c r="E16" s="49">
        <f>'[1]Расчет ФОТ'!$G$2</f>
        <v>306.69710806697105</v>
      </c>
      <c r="F16" s="50">
        <v>24</v>
      </c>
      <c r="G16" s="51">
        <f>E16*F16</f>
        <v>7360.7305936073053</v>
      </c>
      <c r="H16" s="52">
        <f>G16*H8</f>
        <v>21633.187214611869</v>
      </c>
      <c r="I16" s="53">
        <f>ROUND(H16*$I$9,0)</f>
        <v>27041</v>
      </c>
      <c r="J16" s="58"/>
    </row>
    <row r="17" spans="1:10" x14ac:dyDescent="0.25">
      <c r="A17" s="48"/>
      <c r="B17" s="55" t="s">
        <v>38</v>
      </c>
      <c r="C17" s="45"/>
      <c r="D17" s="42"/>
      <c r="E17" s="59"/>
      <c r="F17" s="50"/>
      <c r="G17" s="51"/>
      <c r="H17" s="52"/>
      <c r="I17" s="53"/>
      <c r="J17" s="58"/>
    </row>
    <row r="18" spans="1:10" x14ac:dyDescent="0.25">
      <c r="A18" s="39"/>
      <c r="B18" s="40"/>
      <c r="C18" s="41"/>
      <c r="D18" s="42"/>
      <c r="E18" s="43"/>
      <c r="F18" s="44"/>
      <c r="G18" s="45"/>
      <c r="H18" s="56"/>
      <c r="I18" s="57"/>
      <c r="J18" s="58"/>
    </row>
    <row r="19" spans="1:10" x14ac:dyDescent="0.25">
      <c r="A19" s="48" t="s">
        <v>39</v>
      </c>
      <c r="B19" s="46" t="s">
        <v>30</v>
      </c>
      <c r="C19" s="45" t="s">
        <v>37</v>
      </c>
      <c r="D19" s="42" t="s">
        <v>32</v>
      </c>
      <c r="E19" s="49">
        <f>'[1]Расчет ФОТ'!$G$2</f>
        <v>306.69710806697105</v>
      </c>
      <c r="F19" s="50">
        <v>4</v>
      </c>
      <c r="G19" s="51">
        <f>E19*F19</f>
        <v>1226.7884322678842</v>
      </c>
      <c r="H19" s="52">
        <f>G19*H8</f>
        <v>3605.5312024353116</v>
      </c>
      <c r="I19" s="53">
        <f>ROUND(H19*$I$9,0)</f>
        <v>4507</v>
      </c>
      <c r="J19" s="58"/>
    </row>
    <row r="20" spans="1:10" x14ac:dyDescent="0.25">
      <c r="A20" s="48"/>
      <c r="B20" s="55" t="s">
        <v>40</v>
      </c>
      <c r="C20" s="45"/>
      <c r="D20" s="42"/>
      <c r="E20" s="49"/>
      <c r="F20" s="50"/>
      <c r="G20" s="51"/>
      <c r="H20" s="52"/>
      <c r="I20" s="53"/>
      <c r="J20" s="58"/>
    </row>
    <row r="21" spans="1:10" x14ac:dyDescent="0.25">
      <c r="A21" s="39"/>
      <c r="B21" s="40"/>
      <c r="C21" s="41"/>
      <c r="D21" s="42"/>
      <c r="E21" s="43"/>
      <c r="F21" s="44"/>
      <c r="G21" s="45"/>
      <c r="H21" s="56"/>
      <c r="I21" s="57"/>
      <c r="J21" s="58"/>
    </row>
    <row r="22" spans="1:10" x14ac:dyDescent="0.25">
      <c r="A22" s="48" t="s">
        <v>41</v>
      </c>
      <c r="B22" s="46" t="s">
        <v>42</v>
      </c>
      <c r="C22" s="45" t="s">
        <v>37</v>
      </c>
      <c r="D22" s="42" t="s">
        <v>32</v>
      </c>
      <c r="E22" s="49">
        <f>'[1]Расчет ФОТ'!$G$2</f>
        <v>306.69710806697105</v>
      </c>
      <c r="F22" s="50">
        <v>6</v>
      </c>
      <c r="G22" s="51">
        <f>E22*F22</f>
        <v>1840.1826484018263</v>
      </c>
      <c r="H22" s="52">
        <f>G22*H8</f>
        <v>5408.2968036529674</v>
      </c>
      <c r="I22" s="53">
        <f>ROUND(H22*$I$9,0)</f>
        <v>6760</v>
      </c>
      <c r="J22" s="60">
        <v>7040</v>
      </c>
    </row>
    <row r="23" spans="1:10" x14ac:dyDescent="0.25">
      <c r="A23" s="48"/>
      <c r="B23" s="46" t="s">
        <v>43</v>
      </c>
      <c r="C23" s="45"/>
      <c r="D23" s="42"/>
      <c r="E23" s="49"/>
      <c r="F23" s="61"/>
      <c r="G23" s="62"/>
      <c r="H23" s="52"/>
      <c r="I23" s="53"/>
      <c r="J23" s="54">
        <v>0</v>
      </c>
    </row>
    <row r="24" spans="1:10" x14ac:dyDescent="0.25">
      <c r="A24" s="48"/>
      <c r="B24" s="46"/>
      <c r="C24" s="45"/>
      <c r="D24" s="42"/>
      <c r="E24" s="49"/>
      <c r="F24" s="61"/>
      <c r="G24" s="62"/>
      <c r="H24" s="52"/>
      <c r="I24" s="53"/>
      <c r="J24" s="54">
        <v>0</v>
      </c>
    </row>
    <row r="25" spans="1:10" x14ac:dyDescent="0.25">
      <c r="A25" s="48" t="s">
        <v>44</v>
      </c>
      <c r="B25" s="46" t="s">
        <v>45</v>
      </c>
      <c r="C25" s="45" t="s">
        <v>37</v>
      </c>
      <c r="D25" s="42" t="s">
        <v>32</v>
      </c>
      <c r="E25" s="49">
        <f>'[1]Расчет ФОТ'!$G$2</f>
        <v>306.69710806697105</v>
      </c>
      <c r="F25" s="61">
        <v>4</v>
      </c>
      <c r="G25" s="51">
        <f>E25*F25</f>
        <v>1226.7884322678842</v>
      </c>
      <c r="H25" s="52">
        <f>G25*H8</f>
        <v>3605.5312024353116</v>
      </c>
      <c r="I25" s="53">
        <f>ROUND(H25*$I$9,0)</f>
        <v>4507</v>
      </c>
      <c r="J25" s="60">
        <v>4693</v>
      </c>
    </row>
    <row r="26" spans="1:10" x14ac:dyDescent="0.25">
      <c r="A26" s="48"/>
      <c r="B26" s="46"/>
      <c r="C26" s="45"/>
      <c r="D26" s="42"/>
      <c r="E26" s="49"/>
      <c r="F26" s="61"/>
      <c r="G26" s="62"/>
      <c r="H26" s="52"/>
      <c r="I26" s="53"/>
      <c r="J26" s="54">
        <v>0</v>
      </c>
    </row>
    <row r="27" spans="1:10" x14ac:dyDescent="0.25">
      <c r="A27" s="48" t="s">
        <v>46</v>
      </c>
      <c r="B27" s="46" t="s">
        <v>47</v>
      </c>
      <c r="C27" s="45" t="s">
        <v>37</v>
      </c>
      <c r="D27" s="42" t="s">
        <v>32</v>
      </c>
      <c r="E27" s="49">
        <f>'[1]Расчет ФОТ'!$G$2</f>
        <v>306.69710806697105</v>
      </c>
      <c r="F27" s="61">
        <v>5</v>
      </c>
      <c r="G27" s="51">
        <f>E27*F27</f>
        <v>1533.4855403348552</v>
      </c>
      <c r="H27" s="52">
        <f>G27*H8</f>
        <v>4506.9140030441395</v>
      </c>
      <c r="I27" s="53">
        <f>ROUND(H27*$I$9,0)</f>
        <v>5634</v>
      </c>
      <c r="J27" s="54">
        <v>0</v>
      </c>
    </row>
    <row r="28" spans="1:10" x14ac:dyDescent="0.25">
      <c r="A28" s="48"/>
      <c r="B28" s="46" t="s">
        <v>43</v>
      </c>
      <c r="C28" s="45"/>
      <c r="D28" s="42"/>
      <c r="E28" s="49"/>
      <c r="F28" s="61"/>
      <c r="G28" s="62"/>
      <c r="H28" s="52"/>
      <c r="I28" s="53"/>
      <c r="J28" s="54">
        <v>0</v>
      </c>
    </row>
    <row r="29" spans="1:10" x14ac:dyDescent="0.25">
      <c r="A29" s="48"/>
      <c r="B29" s="55"/>
      <c r="C29" s="45"/>
      <c r="D29" s="42"/>
      <c r="E29" s="49"/>
      <c r="F29" s="61"/>
      <c r="G29" s="62"/>
      <c r="H29" s="52"/>
      <c r="I29" s="53"/>
      <c r="J29" s="54">
        <v>0</v>
      </c>
    </row>
    <row r="30" spans="1:10" x14ac:dyDescent="0.25">
      <c r="A30" s="48" t="s">
        <v>48</v>
      </c>
      <c r="B30" s="46" t="s">
        <v>49</v>
      </c>
      <c r="C30" s="45" t="s">
        <v>37</v>
      </c>
      <c r="D30" s="42" t="s">
        <v>32</v>
      </c>
      <c r="E30" s="49">
        <f>'[1]Расчет ФОТ'!$G$2</f>
        <v>306.69710806697105</v>
      </c>
      <c r="F30" s="61">
        <v>6</v>
      </c>
      <c r="G30" s="51">
        <f>E30*F30</f>
        <v>1840.1826484018263</v>
      </c>
      <c r="H30" s="52">
        <f>G30*H8</f>
        <v>5408.2968036529674</v>
      </c>
      <c r="I30" s="53">
        <f>ROUND(H30*$I$9,0)</f>
        <v>6760</v>
      </c>
      <c r="J30" s="60">
        <v>0</v>
      </c>
    </row>
    <row r="31" spans="1:10" x14ac:dyDescent="0.25">
      <c r="A31" s="48"/>
      <c r="B31" s="46"/>
      <c r="C31" s="45"/>
      <c r="D31" s="42"/>
      <c r="E31" s="59"/>
      <c r="F31" s="63"/>
      <c r="G31" s="51"/>
      <c r="H31" s="52"/>
      <c r="I31" s="53"/>
      <c r="J31" s="64">
        <v>0</v>
      </c>
    </row>
    <row r="32" spans="1:10" x14ac:dyDescent="0.25">
      <c r="A32" s="48" t="s">
        <v>50</v>
      </c>
      <c r="B32" s="46" t="s">
        <v>51</v>
      </c>
      <c r="C32" s="45" t="s">
        <v>37</v>
      </c>
      <c r="D32" s="42" t="s">
        <v>32</v>
      </c>
      <c r="E32" s="49">
        <f>'[1]Расчет ФОТ'!$G$2</f>
        <v>306.69710806697105</v>
      </c>
      <c r="F32" s="63">
        <v>4</v>
      </c>
      <c r="G32" s="51">
        <f>E32*F32</f>
        <v>1226.7884322678842</v>
      </c>
      <c r="H32" s="52">
        <f>G32*H8</f>
        <v>3605.5312024353116</v>
      </c>
      <c r="I32" s="53">
        <f>ROUND(H32*$I$9,0)</f>
        <v>4507</v>
      </c>
      <c r="J32" s="60">
        <v>4693</v>
      </c>
    </row>
    <row r="33" spans="1:10" x14ac:dyDescent="0.25">
      <c r="A33" s="39"/>
      <c r="B33" s="40"/>
      <c r="C33" s="41"/>
      <c r="D33" s="42"/>
      <c r="E33" s="43"/>
      <c r="F33" s="44"/>
      <c r="G33" s="45"/>
      <c r="H33" s="56"/>
      <c r="I33" s="57"/>
      <c r="J33" s="58">
        <v>0</v>
      </c>
    </row>
    <row r="34" spans="1:10" x14ac:dyDescent="0.25">
      <c r="A34" s="48" t="s">
        <v>52</v>
      </c>
      <c r="B34" s="46" t="s">
        <v>30</v>
      </c>
      <c r="C34" s="45" t="s">
        <v>37</v>
      </c>
      <c r="D34" s="42" t="s">
        <v>32</v>
      </c>
      <c r="E34" s="49">
        <f>'[1]Расчет ФОТ'!$G$2</f>
        <v>306.69710806697105</v>
      </c>
      <c r="F34" s="61">
        <v>18</v>
      </c>
      <c r="G34" s="51">
        <f>E34*F34</f>
        <v>5520.5479452054788</v>
      </c>
      <c r="H34" s="52">
        <f>G34*H8</f>
        <v>16224.890410958902</v>
      </c>
      <c r="I34" s="53">
        <f>ROUND(H34*$I$9,0)</f>
        <v>20281</v>
      </c>
      <c r="J34" s="64">
        <v>0</v>
      </c>
    </row>
    <row r="35" spans="1:10" x14ac:dyDescent="0.25">
      <c r="A35" s="48"/>
      <c r="B35" s="46" t="s">
        <v>53</v>
      </c>
      <c r="C35" s="45"/>
      <c r="D35" s="42"/>
      <c r="E35" s="49"/>
      <c r="F35" s="61"/>
      <c r="G35" s="51"/>
      <c r="H35" s="52"/>
      <c r="I35" s="53"/>
      <c r="J35" s="65">
        <v>0</v>
      </c>
    </row>
    <row r="36" spans="1:10" x14ac:dyDescent="0.25">
      <c r="A36" s="48"/>
      <c r="B36" s="46"/>
      <c r="C36" s="45"/>
      <c r="D36" s="42"/>
      <c r="E36" s="49"/>
      <c r="F36" s="61"/>
      <c r="G36" s="51"/>
      <c r="H36" s="52"/>
      <c r="I36" s="53"/>
      <c r="J36" s="65">
        <v>0</v>
      </c>
    </row>
    <row r="37" spans="1:10" x14ac:dyDescent="0.25">
      <c r="A37" s="48" t="s">
        <v>54</v>
      </c>
      <c r="B37" s="46" t="s">
        <v>30</v>
      </c>
      <c r="C37" s="45" t="s">
        <v>37</v>
      </c>
      <c r="D37" s="42" t="s">
        <v>32</v>
      </c>
      <c r="E37" s="49">
        <f>'[1]Расчет ФОТ'!$G$2</f>
        <v>306.69710806697105</v>
      </c>
      <c r="F37" s="61">
        <v>16</v>
      </c>
      <c r="G37" s="51">
        <f>E37*F37</f>
        <v>4907.1537290715369</v>
      </c>
      <c r="H37" s="52">
        <f>G37*H8</f>
        <v>14422.124809741246</v>
      </c>
      <c r="I37" s="53">
        <f>ROUND(H37*$I$9,0)</f>
        <v>18028</v>
      </c>
      <c r="J37" s="54">
        <v>0</v>
      </c>
    </row>
    <row r="38" spans="1:10" x14ac:dyDescent="0.25">
      <c r="A38" s="39"/>
      <c r="B38" s="46" t="s">
        <v>55</v>
      </c>
      <c r="C38" s="41"/>
      <c r="D38" s="42"/>
      <c r="E38" s="43"/>
      <c r="F38" s="44"/>
      <c r="G38" s="45"/>
      <c r="H38" s="56"/>
      <c r="I38" s="57"/>
      <c r="J38" s="58">
        <v>0</v>
      </c>
    </row>
    <row r="39" spans="1:10" x14ac:dyDescent="0.25">
      <c r="A39" s="39"/>
      <c r="B39" s="55"/>
      <c r="C39" s="41"/>
      <c r="D39" s="42"/>
      <c r="E39" s="43"/>
      <c r="F39" s="66"/>
      <c r="G39" s="45"/>
      <c r="H39" s="56"/>
      <c r="I39" s="57"/>
      <c r="J39" s="58">
        <v>0</v>
      </c>
    </row>
    <row r="40" spans="1:10" x14ac:dyDescent="0.25">
      <c r="A40" s="48" t="s">
        <v>56</v>
      </c>
      <c r="B40" s="46" t="s">
        <v>30</v>
      </c>
      <c r="C40" s="45" t="s">
        <v>37</v>
      </c>
      <c r="D40" s="42" t="s">
        <v>32</v>
      </c>
      <c r="E40" s="49">
        <f>'[1]Расчет ФОТ'!$G$2</f>
        <v>306.69710806697105</v>
      </c>
      <c r="F40" s="63">
        <v>5</v>
      </c>
      <c r="G40" s="51">
        <f>E40*F40</f>
        <v>1533.4855403348552</v>
      </c>
      <c r="H40" s="52">
        <f>G40*H8</f>
        <v>4506.9140030441395</v>
      </c>
      <c r="I40" s="53">
        <f>ROUND(H40*$I$9,0)</f>
        <v>5634</v>
      </c>
      <c r="J40" s="58">
        <v>0</v>
      </c>
    </row>
    <row r="41" spans="1:10" x14ac:dyDescent="0.25">
      <c r="A41" s="39"/>
      <c r="B41" s="55" t="s">
        <v>57</v>
      </c>
      <c r="C41" s="41"/>
      <c r="D41" s="42"/>
      <c r="E41" s="43"/>
      <c r="F41" s="66"/>
      <c r="G41" s="45"/>
      <c r="H41" s="56"/>
      <c r="I41" s="57"/>
      <c r="J41" s="58">
        <v>0</v>
      </c>
    </row>
    <row r="42" spans="1:10" x14ac:dyDescent="0.25">
      <c r="A42" s="39"/>
      <c r="B42" s="55" t="s">
        <v>58</v>
      </c>
      <c r="C42" s="41"/>
      <c r="D42" s="42"/>
      <c r="E42" s="43"/>
      <c r="F42" s="66"/>
      <c r="G42" s="45"/>
      <c r="H42" s="56"/>
      <c r="I42" s="57"/>
      <c r="J42" s="58">
        <v>0</v>
      </c>
    </row>
    <row r="43" spans="1:10" x14ac:dyDescent="0.25">
      <c r="A43" s="39"/>
      <c r="B43" s="55"/>
      <c r="C43" s="41"/>
      <c r="D43" s="42"/>
      <c r="E43" s="43"/>
      <c r="F43" s="66"/>
      <c r="G43" s="45"/>
      <c r="H43" s="56"/>
      <c r="I43" s="57"/>
      <c r="J43" s="58">
        <v>0</v>
      </c>
    </row>
    <row r="44" spans="1:10" x14ac:dyDescent="0.25">
      <c r="A44" s="48" t="s">
        <v>59</v>
      </c>
      <c r="B44" s="46" t="s">
        <v>60</v>
      </c>
      <c r="C44" s="45" t="s">
        <v>31</v>
      </c>
      <c r="D44" s="42" t="s">
        <v>32</v>
      </c>
      <c r="E44" s="49">
        <f>'[1]Расчет ФОТ'!$G$2</f>
        <v>306.69710806697105</v>
      </c>
      <c r="F44" s="63">
        <v>6</v>
      </c>
      <c r="G44" s="51">
        <f>E44*F44</f>
        <v>1840.1826484018263</v>
      </c>
      <c r="H44" s="52">
        <f>G44*H8</f>
        <v>5408.2968036529674</v>
      </c>
      <c r="I44" s="53">
        <f>ROUND(H44*$I$9,0)</f>
        <v>6760</v>
      </c>
      <c r="J44" s="64">
        <v>0</v>
      </c>
    </row>
    <row r="45" spans="1:10" x14ac:dyDescent="0.25">
      <c r="A45" s="48"/>
      <c r="B45" s="46" t="s">
        <v>61</v>
      </c>
      <c r="C45" s="45"/>
      <c r="D45" s="42"/>
      <c r="E45" s="49"/>
      <c r="F45" s="61"/>
      <c r="G45" s="51"/>
      <c r="H45" s="52"/>
      <c r="I45" s="53"/>
      <c r="J45" s="64">
        <v>0</v>
      </c>
    </row>
    <row r="46" spans="1:10" x14ac:dyDescent="0.25">
      <c r="A46" s="48"/>
      <c r="B46" s="46" t="s">
        <v>62</v>
      </c>
      <c r="C46" s="45"/>
      <c r="D46" s="42"/>
      <c r="E46" s="59"/>
      <c r="F46" s="50"/>
      <c r="G46" s="62"/>
      <c r="H46" s="52"/>
      <c r="I46" s="53"/>
      <c r="J46" s="54">
        <v>0</v>
      </c>
    </row>
    <row r="47" spans="1:10" x14ac:dyDescent="0.25">
      <c r="A47" s="48"/>
      <c r="B47" s="46"/>
      <c r="C47" s="45"/>
      <c r="D47" s="42"/>
      <c r="E47" s="67"/>
      <c r="F47" s="61"/>
      <c r="G47" s="62"/>
      <c r="H47" s="52"/>
      <c r="I47" s="53"/>
      <c r="J47" s="54">
        <v>0</v>
      </c>
    </row>
    <row r="48" spans="1:10" x14ac:dyDescent="0.25">
      <c r="A48" s="48" t="s">
        <v>63</v>
      </c>
      <c r="B48" s="46" t="s">
        <v>64</v>
      </c>
      <c r="C48" s="45" t="s">
        <v>37</v>
      </c>
      <c r="D48" s="42" t="s">
        <v>32</v>
      </c>
      <c r="E48" s="49">
        <f>'[1]Расчет ФОТ'!$G$2</f>
        <v>306.69710806697105</v>
      </c>
      <c r="F48" s="61">
        <v>10</v>
      </c>
      <c r="G48" s="51">
        <f>E48*F48</f>
        <v>3066.9710806697103</v>
      </c>
      <c r="H48" s="52">
        <f>G48*H8</f>
        <v>9013.8280060882789</v>
      </c>
      <c r="I48" s="53">
        <f>ROUND(H48*$I$9,0)</f>
        <v>11267</v>
      </c>
      <c r="J48" s="60">
        <v>0</v>
      </c>
    </row>
    <row r="49" spans="1:10" x14ac:dyDescent="0.25">
      <c r="A49" s="48"/>
      <c r="B49" s="46" t="s">
        <v>65</v>
      </c>
      <c r="C49" s="45"/>
      <c r="D49" s="42"/>
      <c r="E49" s="49"/>
      <c r="F49" s="61"/>
      <c r="G49" s="51"/>
      <c r="H49" s="52"/>
      <c r="I49" s="53"/>
      <c r="J49" s="64">
        <v>0</v>
      </c>
    </row>
    <row r="50" spans="1:10" x14ac:dyDescent="0.25">
      <c r="A50" s="48"/>
      <c r="B50" s="46"/>
      <c r="C50" s="45"/>
      <c r="D50" s="42"/>
      <c r="E50" s="49"/>
      <c r="F50" s="61"/>
      <c r="G50" s="51"/>
      <c r="H50" s="52"/>
      <c r="I50" s="53"/>
      <c r="J50" s="64">
        <v>0</v>
      </c>
    </row>
    <row r="51" spans="1:10" x14ac:dyDescent="0.25">
      <c r="A51" s="48" t="s">
        <v>66</v>
      </c>
      <c r="B51" s="46" t="s">
        <v>67</v>
      </c>
      <c r="C51" s="45" t="s">
        <v>37</v>
      </c>
      <c r="D51" s="42" t="s">
        <v>32</v>
      </c>
      <c r="E51" s="49">
        <f>'[1]Расчет ФОТ'!$G$2</f>
        <v>306.69710806697105</v>
      </c>
      <c r="F51" s="61">
        <v>8</v>
      </c>
      <c r="G51" s="51">
        <f>E51*F51</f>
        <v>2453.5768645357684</v>
      </c>
      <c r="H51" s="52">
        <f>G51*H8</f>
        <v>7211.0624048706231</v>
      </c>
      <c r="I51" s="53">
        <f>ROUND(H51*$I$9,0)</f>
        <v>9014</v>
      </c>
      <c r="J51" s="64">
        <v>0</v>
      </c>
    </row>
    <row r="52" spans="1:10" x14ac:dyDescent="0.25">
      <c r="A52" s="48"/>
      <c r="B52" s="46"/>
      <c r="C52" s="45"/>
      <c r="D52" s="42"/>
      <c r="E52" s="49"/>
      <c r="F52" s="61"/>
      <c r="G52" s="51"/>
      <c r="H52" s="52"/>
      <c r="I52" s="53"/>
      <c r="J52" s="64">
        <v>0</v>
      </c>
    </row>
    <row r="53" spans="1:10" x14ac:dyDescent="0.25">
      <c r="A53" s="48" t="s">
        <v>68</v>
      </c>
      <c r="B53" s="46" t="s">
        <v>69</v>
      </c>
      <c r="C53" s="45" t="s">
        <v>37</v>
      </c>
      <c r="D53" s="42" t="s">
        <v>32</v>
      </c>
      <c r="E53" s="49">
        <f>'[1]Расчет ФОТ'!$G$2</f>
        <v>306.69710806697105</v>
      </c>
      <c r="F53" s="61">
        <v>3</v>
      </c>
      <c r="G53" s="51">
        <f>E53*F53</f>
        <v>920.09132420091316</v>
      </c>
      <c r="H53" s="52">
        <f>G53*H8</f>
        <v>2704.1484018264837</v>
      </c>
      <c r="I53" s="53">
        <f>ROUND(H53*$I$9,0)</f>
        <v>3380</v>
      </c>
      <c r="J53" s="60">
        <v>3520</v>
      </c>
    </row>
    <row r="54" spans="1:10" x14ac:dyDescent="0.25">
      <c r="A54" s="48"/>
      <c r="B54" s="46" t="s">
        <v>70</v>
      </c>
      <c r="C54" s="45"/>
      <c r="D54" s="42"/>
      <c r="E54" s="49"/>
      <c r="F54" s="61"/>
      <c r="G54" s="51"/>
      <c r="H54" s="52"/>
      <c r="I54" s="53"/>
      <c r="J54" s="58">
        <v>0</v>
      </c>
    </row>
    <row r="55" spans="1:10" x14ac:dyDescent="0.25">
      <c r="A55" s="48"/>
      <c r="B55" s="46"/>
      <c r="C55" s="45"/>
      <c r="D55" s="42"/>
      <c r="E55" s="49"/>
      <c r="F55" s="50"/>
      <c r="G55" s="62"/>
      <c r="H55" s="52"/>
      <c r="I55" s="53"/>
      <c r="J55" s="58">
        <v>0</v>
      </c>
    </row>
    <row r="56" spans="1:10" x14ac:dyDescent="0.25">
      <c r="A56" s="48" t="s">
        <v>71</v>
      </c>
      <c r="B56" s="46" t="s">
        <v>45</v>
      </c>
      <c r="C56" s="45" t="s">
        <v>37</v>
      </c>
      <c r="D56" s="42" t="s">
        <v>32</v>
      </c>
      <c r="E56" s="49">
        <f>'[1]Расчет ФОТ'!$G$2</f>
        <v>306.69710806697105</v>
      </c>
      <c r="F56" s="61">
        <v>2</v>
      </c>
      <c r="G56" s="51">
        <f>E56*F56</f>
        <v>613.39421613394211</v>
      </c>
      <c r="H56" s="52">
        <f>G56*H8</f>
        <v>1802.7656012176558</v>
      </c>
      <c r="I56" s="53">
        <f>ROUND(H56*$I$9,0)</f>
        <v>2253</v>
      </c>
      <c r="J56" s="60">
        <v>2347</v>
      </c>
    </row>
    <row r="57" spans="1:10" x14ac:dyDescent="0.25">
      <c r="A57" s="48"/>
      <c r="B57" s="46"/>
      <c r="C57" s="45"/>
      <c r="D57" s="42"/>
      <c r="E57" s="49"/>
      <c r="F57" s="61"/>
      <c r="G57" s="51"/>
      <c r="H57" s="52"/>
      <c r="I57" s="53"/>
      <c r="J57" s="60">
        <v>0</v>
      </c>
    </row>
    <row r="58" spans="1:10" x14ac:dyDescent="0.25">
      <c r="A58" s="48" t="s">
        <v>72</v>
      </c>
      <c r="B58" s="46" t="s">
        <v>73</v>
      </c>
      <c r="C58" s="45" t="s">
        <v>37</v>
      </c>
      <c r="D58" s="42" t="s">
        <v>32</v>
      </c>
      <c r="E58" s="49">
        <f>'[1]Расчет ФОТ'!$G$2</f>
        <v>306.69710806697105</v>
      </c>
      <c r="F58" s="50">
        <v>7</v>
      </c>
      <c r="G58" s="51">
        <f>E58*F58</f>
        <v>2146.8797564687975</v>
      </c>
      <c r="H58" s="52">
        <f>G58*H8</f>
        <v>6309.6796042617962</v>
      </c>
      <c r="I58" s="53">
        <f>ROUND(H58*$I$9,0)</f>
        <v>7887</v>
      </c>
      <c r="J58" s="64">
        <v>0</v>
      </c>
    </row>
    <row r="59" spans="1:10" x14ac:dyDescent="0.25">
      <c r="A59" s="48"/>
      <c r="B59" s="46" t="s">
        <v>74</v>
      </c>
      <c r="C59" s="45"/>
      <c r="D59" s="42"/>
      <c r="E59" s="49"/>
      <c r="F59" s="50"/>
      <c r="G59" s="51"/>
      <c r="H59" s="52"/>
      <c r="I59" s="53"/>
      <c r="J59" s="64">
        <v>0</v>
      </c>
    </row>
    <row r="60" spans="1:10" x14ac:dyDescent="0.25">
      <c r="A60" s="48"/>
      <c r="B60" s="46"/>
      <c r="C60" s="45"/>
      <c r="D60" s="42"/>
      <c r="E60" s="49"/>
      <c r="F60" s="61"/>
      <c r="G60" s="51"/>
      <c r="H60" s="52"/>
      <c r="I60" s="53"/>
      <c r="J60" s="64">
        <v>0</v>
      </c>
    </row>
    <row r="61" spans="1:10" x14ac:dyDescent="0.25">
      <c r="A61" s="48" t="s">
        <v>75</v>
      </c>
      <c r="B61" s="46" t="s">
        <v>76</v>
      </c>
      <c r="C61" s="45" t="s">
        <v>77</v>
      </c>
      <c r="D61" s="42" t="s">
        <v>32</v>
      </c>
      <c r="E61" s="49">
        <f>'[1]Расчет ФОТ'!$G$2</f>
        <v>306.69710806697105</v>
      </c>
      <c r="F61" s="61">
        <v>3</v>
      </c>
      <c r="G61" s="51">
        <f>E61*F61</f>
        <v>920.09132420091316</v>
      </c>
      <c r="H61" s="52">
        <f>G61*H8</f>
        <v>2704.1484018264837</v>
      </c>
      <c r="I61" s="53">
        <f>ROUND(H61*$I$9,0)</f>
        <v>3380</v>
      </c>
      <c r="J61" s="54">
        <v>0</v>
      </c>
    </row>
    <row r="62" spans="1:10" x14ac:dyDescent="0.25">
      <c r="A62" s="48"/>
      <c r="B62" s="46" t="s">
        <v>78</v>
      </c>
      <c r="C62" s="45"/>
      <c r="D62" s="42"/>
      <c r="E62" s="49"/>
      <c r="F62" s="61"/>
      <c r="G62" s="62"/>
      <c r="H62" s="52"/>
      <c r="I62" s="53"/>
      <c r="J62" s="54">
        <v>0</v>
      </c>
    </row>
    <row r="63" spans="1:10" x14ac:dyDescent="0.25">
      <c r="A63" s="48"/>
      <c r="B63" s="46"/>
      <c r="C63" s="45"/>
      <c r="D63" s="42"/>
      <c r="E63" s="49"/>
      <c r="F63" s="61"/>
      <c r="G63" s="62"/>
      <c r="H63" s="52"/>
      <c r="I63" s="53"/>
      <c r="J63" s="54">
        <v>0</v>
      </c>
    </row>
    <row r="64" spans="1:10" x14ac:dyDescent="0.25">
      <c r="A64" s="48" t="s">
        <v>79</v>
      </c>
      <c r="B64" s="46" t="s">
        <v>80</v>
      </c>
      <c r="C64" s="45" t="s">
        <v>31</v>
      </c>
      <c r="D64" s="42" t="s">
        <v>32</v>
      </c>
      <c r="E64" s="49">
        <f>'[1]Расчет ФОТ'!$G$2</f>
        <v>306.69710806697105</v>
      </c>
      <c r="F64" s="61">
        <v>1</v>
      </c>
      <c r="G64" s="51">
        <f>E64*F64</f>
        <v>306.69710806697105</v>
      </c>
      <c r="H64" s="52">
        <f>G64*H8</f>
        <v>901.38280060882789</v>
      </c>
      <c r="I64" s="53">
        <f>ROUND(H64*$I$9,0)</f>
        <v>1127</v>
      </c>
      <c r="J64" s="60">
        <v>0</v>
      </c>
    </row>
    <row r="65" spans="1:10" x14ac:dyDescent="0.25">
      <c r="A65" s="48"/>
      <c r="B65" s="46" t="s">
        <v>81</v>
      </c>
      <c r="C65" s="45"/>
      <c r="D65" s="42"/>
      <c r="E65" s="49"/>
      <c r="F65" s="61"/>
      <c r="G65" s="41"/>
      <c r="H65" s="57"/>
      <c r="I65" s="53"/>
      <c r="J65" s="68">
        <v>0</v>
      </c>
    </row>
    <row r="66" spans="1:10" x14ac:dyDescent="0.25">
      <c r="A66" s="48"/>
      <c r="B66" s="46" t="s">
        <v>82</v>
      </c>
      <c r="C66" s="45"/>
      <c r="D66" s="42"/>
      <c r="E66" s="49"/>
      <c r="F66" s="61"/>
      <c r="G66" s="41"/>
      <c r="H66" s="52"/>
      <c r="I66" s="53"/>
      <c r="J66" s="68">
        <v>0</v>
      </c>
    </row>
    <row r="67" spans="1:10" x14ac:dyDescent="0.25">
      <c r="A67" s="48"/>
      <c r="B67" s="46" t="s">
        <v>83</v>
      </c>
      <c r="C67" s="45"/>
      <c r="D67" s="42"/>
      <c r="E67" s="49"/>
      <c r="F67" s="61"/>
      <c r="G67" s="41"/>
      <c r="H67" s="52"/>
      <c r="I67" s="53"/>
      <c r="J67" s="68">
        <v>0</v>
      </c>
    </row>
    <row r="68" spans="1:10" x14ac:dyDescent="0.25">
      <c r="A68" s="48"/>
      <c r="B68" s="46" t="s">
        <v>84</v>
      </c>
      <c r="C68" s="45"/>
      <c r="D68" s="42"/>
      <c r="E68" s="49"/>
      <c r="F68" s="61"/>
      <c r="G68" s="51"/>
      <c r="H68" s="52"/>
      <c r="I68" s="53"/>
      <c r="J68" s="60">
        <v>0</v>
      </c>
    </row>
    <row r="69" spans="1:10" x14ac:dyDescent="0.25">
      <c r="A69" s="69"/>
      <c r="B69" s="70"/>
      <c r="C69" s="71"/>
      <c r="D69" s="72"/>
      <c r="E69" s="73"/>
      <c r="F69" s="74"/>
      <c r="G69" s="75"/>
      <c r="H69" s="76"/>
      <c r="I69" s="77"/>
      <c r="J69" s="78">
        <v>0</v>
      </c>
    </row>
    <row r="70" spans="1:10" x14ac:dyDescent="0.25">
      <c r="A70" s="48" t="s">
        <v>85</v>
      </c>
      <c r="B70" s="46" t="s">
        <v>86</v>
      </c>
      <c r="C70" s="45" t="s">
        <v>37</v>
      </c>
      <c r="D70" s="42" t="s">
        <v>32</v>
      </c>
      <c r="E70" s="49">
        <f>'[1]Расчет ФОТ'!$G$2</f>
        <v>306.69710806697105</v>
      </c>
      <c r="F70" s="61">
        <v>3</v>
      </c>
      <c r="G70" s="51">
        <f>E70*F70</f>
        <v>920.09132420091316</v>
      </c>
      <c r="H70" s="52">
        <f>G70*H8</f>
        <v>2704.1484018264837</v>
      </c>
      <c r="I70" s="53">
        <f>ROUND(H70*$I$9,0)</f>
        <v>3380</v>
      </c>
      <c r="J70" s="60">
        <v>3520</v>
      </c>
    </row>
    <row r="71" spans="1:10" x14ac:dyDescent="0.25">
      <c r="A71" s="48"/>
      <c r="B71" s="46" t="s">
        <v>87</v>
      </c>
      <c r="C71" s="45"/>
      <c r="D71" s="42"/>
      <c r="E71" s="49"/>
      <c r="F71" s="61"/>
      <c r="G71" s="62"/>
      <c r="H71" s="52"/>
      <c r="I71" s="53"/>
      <c r="J71" s="54">
        <v>0</v>
      </c>
    </row>
    <row r="72" spans="1:10" x14ac:dyDescent="0.25">
      <c r="A72" s="48"/>
      <c r="B72" s="46" t="s">
        <v>88</v>
      </c>
      <c r="C72" s="45"/>
      <c r="D72" s="42"/>
      <c r="E72" s="49"/>
      <c r="F72" s="61"/>
      <c r="G72" s="62"/>
      <c r="H72" s="52"/>
      <c r="I72" s="53"/>
      <c r="J72" s="54">
        <v>0</v>
      </c>
    </row>
    <row r="73" spans="1:10" x14ac:dyDescent="0.25">
      <c r="A73" s="48"/>
      <c r="B73" s="46"/>
      <c r="C73" s="45"/>
      <c r="D73" s="42"/>
      <c r="E73" s="49"/>
      <c r="F73" s="61"/>
      <c r="G73" s="62"/>
      <c r="H73" s="52"/>
      <c r="I73" s="53"/>
      <c r="J73" s="54">
        <v>0</v>
      </c>
    </row>
    <row r="74" spans="1:10" x14ac:dyDescent="0.25">
      <c r="A74" s="48" t="s">
        <v>89</v>
      </c>
      <c r="B74" s="46" t="s">
        <v>90</v>
      </c>
      <c r="C74" s="45" t="s">
        <v>37</v>
      </c>
      <c r="D74" s="42" t="s">
        <v>32</v>
      </c>
      <c r="E74" s="49">
        <f>'[1]Расчет ФОТ'!$G$2</f>
        <v>306.69710806697105</v>
      </c>
      <c r="F74" s="50">
        <v>1.5</v>
      </c>
      <c r="G74" s="51">
        <f>E74*F74</f>
        <v>460.04566210045658</v>
      </c>
      <c r="H74" s="52">
        <f>G74*H8</f>
        <v>1352.0742009132418</v>
      </c>
      <c r="I74" s="53">
        <f>ROUND(H74*$I$9,0)</f>
        <v>1690</v>
      </c>
      <c r="J74" s="60">
        <v>1760</v>
      </c>
    </row>
    <row r="75" spans="1:10" x14ac:dyDescent="0.25">
      <c r="A75" s="48"/>
      <c r="B75" s="46" t="s">
        <v>91</v>
      </c>
      <c r="C75" s="45"/>
      <c r="D75" s="42"/>
      <c r="E75" s="49"/>
      <c r="F75" s="50"/>
      <c r="G75" s="51"/>
      <c r="H75" s="52"/>
      <c r="I75" s="53"/>
      <c r="J75" s="60">
        <v>0</v>
      </c>
    </row>
    <row r="76" spans="1:10" x14ac:dyDescent="0.25">
      <c r="A76" s="48"/>
      <c r="B76" s="46"/>
      <c r="C76" s="45"/>
      <c r="D76" s="42"/>
      <c r="E76" s="49"/>
      <c r="F76" s="61"/>
      <c r="G76" s="51"/>
      <c r="H76" s="52"/>
      <c r="I76" s="53"/>
      <c r="J76" s="60">
        <v>0</v>
      </c>
    </row>
    <row r="77" spans="1:10" x14ac:dyDescent="0.25">
      <c r="A77" s="48" t="s">
        <v>92</v>
      </c>
      <c r="B77" s="46" t="s">
        <v>93</v>
      </c>
      <c r="C77" s="45" t="s">
        <v>37</v>
      </c>
      <c r="D77" s="42" t="s">
        <v>32</v>
      </c>
      <c r="E77" s="49">
        <f>'[1]Расчет ФОТ'!$G$2</f>
        <v>306.69710806697105</v>
      </c>
      <c r="F77" s="61">
        <v>1</v>
      </c>
      <c r="G77" s="51">
        <f>E77*F77</f>
        <v>306.69710806697105</v>
      </c>
      <c r="H77" s="52">
        <f>G77*H8</f>
        <v>901.38280060882789</v>
      </c>
      <c r="I77" s="53">
        <f>ROUND(H77*$I$9,0)</f>
        <v>1127</v>
      </c>
      <c r="J77" s="60">
        <v>1174</v>
      </c>
    </row>
    <row r="78" spans="1:10" x14ac:dyDescent="0.25">
      <c r="A78" s="48"/>
      <c r="B78" s="46" t="s">
        <v>94</v>
      </c>
      <c r="C78" s="45"/>
      <c r="D78" s="42"/>
      <c r="E78" s="49"/>
      <c r="F78" s="61"/>
      <c r="G78" s="51"/>
      <c r="H78" s="52"/>
      <c r="I78" s="53"/>
      <c r="J78" s="60">
        <v>0</v>
      </c>
    </row>
    <row r="79" spans="1:10" x14ac:dyDescent="0.25">
      <c r="A79" s="48"/>
      <c r="B79" s="46" t="s">
        <v>95</v>
      </c>
      <c r="C79" s="45"/>
      <c r="D79" s="42"/>
      <c r="E79" s="49"/>
      <c r="F79" s="61"/>
      <c r="G79" s="51"/>
      <c r="H79" s="52"/>
      <c r="I79" s="53"/>
      <c r="J79" s="60">
        <v>0</v>
      </c>
    </row>
    <row r="80" spans="1:10" x14ac:dyDescent="0.25">
      <c r="A80" s="48" t="s">
        <v>96</v>
      </c>
      <c r="B80" s="46" t="s">
        <v>80</v>
      </c>
      <c r="C80" s="45" t="s">
        <v>31</v>
      </c>
      <c r="D80" s="42" t="s">
        <v>32</v>
      </c>
      <c r="E80" s="49">
        <f>'[1]Расчет ФОТ'!$G$2</f>
        <v>306.69710806697105</v>
      </c>
      <c r="F80" s="61">
        <v>1</v>
      </c>
      <c r="G80" s="51">
        <f>E80*F80</f>
        <v>306.69710806697105</v>
      </c>
      <c r="H80" s="52">
        <f>G80*H8</f>
        <v>901.38280060882789</v>
      </c>
      <c r="I80" s="53">
        <f>ROUND(H80*$I$9,0)</f>
        <v>1127</v>
      </c>
      <c r="J80" s="60">
        <v>1174</v>
      </c>
    </row>
    <row r="81" spans="1:10" x14ac:dyDescent="0.25">
      <c r="A81" s="48"/>
      <c r="B81" s="46" t="s">
        <v>94</v>
      </c>
      <c r="C81" s="45"/>
      <c r="D81" s="42"/>
      <c r="E81" s="49"/>
      <c r="F81" s="61"/>
      <c r="G81" s="41"/>
      <c r="H81" s="57"/>
      <c r="I81" s="53"/>
      <c r="J81" s="68">
        <v>0</v>
      </c>
    </row>
    <row r="82" spans="1:10" x14ac:dyDescent="0.25">
      <c r="A82" s="48"/>
      <c r="B82" s="46"/>
      <c r="C82" s="45"/>
      <c r="D82" s="42"/>
      <c r="E82" s="49"/>
      <c r="F82" s="61"/>
      <c r="G82" s="41"/>
      <c r="H82" s="52"/>
      <c r="I82" s="53"/>
      <c r="J82" s="68">
        <v>0</v>
      </c>
    </row>
    <row r="83" spans="1:10" x14ac:dyDescent="0.25">
      <c r="A83" s="48" t="s">
        <v>97</v>
      </c>
      <c r="B83" s="46" t="s">
        <v>98</v>
      </c>
      <c r="C83" s="45" t="s">
        <v>37</v>
      </c>
      <c r="D83" s="42" t="s">
        <v>32</v>
      </c>
      <c r="E83" s="49">
        <f>'[1]Расчет ФОТ'!$G$2</f>
        <v>306.69710806697105</v>
      </c>
      <c r="F83" s="61">
        <v>1</v>
      </c>
      <c r="G83" s="51">
        <f>E83*F83</f>
        <v>306.69710806697105</v>
      </c>
      <c r="H83" s="52">
        <f>G83*H8</f>
        <v>901.38280060882789</v>
      </c>
      <c r="I83" s="53">
        <f>ROUND(H83*$I$9,0)</f>
        <v>1127</v>
      </c>
      <c r="J83" s="60">
        <v>1174</v>
      </c>
    </row>
    <row r="84" spans="1:10" x14ac:dyDescent="0.25">
      <c r="A84" s="48"/>
      <c r="B84" s="46" t="s">
        <v>99</v>
      </c>
      <c r="C84" s="45"/>
      <c r="D84" s="42"/>
      <c r="E84" s="49"/>
      <c r="F84" s="61"/>
      <c r="G84" s="41"/>
      <c r="H84" s="52"/>
      <c r="I84" s="53"/>
      <c r="J84" s="68">
        <v>0</v>
      </c>
    </row>
    <row r="85" spans="1:10" x14ac:dyDescent="0.25">
      <c r="A85" s="48"/>
      <c r="B85" s="46"/>
      <c r="C85" s="45"/>
      <c r="D85" s="42"/>
      <c r="E85" s="49"/>
      <c r="F85" s="61"/>
      <c r="G85" s="41"/>
      <c r="H85" s="52"/>
      <c r="I85" s="53"/>
      <c r="J85" s="68">
        <v>0</v>
      </c>
    </row>
    <row r="86" spans="1:10" x14ac:dyDescent="0.25">
      <c r="A86" s="48" t="s">
        <v>100</v>
      </c>
      <c r="B86" s="79" t="s">
        <v>101</v>
      </c>
      <c r="C86" s="45" t="s">
        <v>37</v>
      </c>
      <c r="D86" s="42" t="s">
        <v>32</v>
      </c>
      <c r="E86" s="49">
        <f>'[1]Расчет ФОТ'!$G$2</f>
        <v>306.69710806697105</v>
      </c>
      <c r="F86" s="61">
        <v>4</v>
      </c>
      <c r="G86" s="51">
        <f>E86*F86</f>
        <v>1226.7884322678842</v>
      </c>
      <c r="H86" s="52">
        <f>G86*H8</f>
        <v>3605.5312024353116</v>
      </c>
      <c r="I86" s="53">
        <f>ROUND(H86*$I$9,0)</f>
        <v>4507</v>
      </c>
      <c r="J86" s="60">
        <v>4693</v>
      </c>
    </row>
    <row r="87" spans="1:10" x14ac:dyDescent="0.25">
      <c r="A87" s="48"/>
      <c r="B87" s="79" t="s">
        <v>102</v>
      </c>
      <c r="C87" s="45"/>
      <c r="D87" s="42"/>
      <c r="E87" s="49"/>
      <c r="F87" s="61"/>
      <c r="G87" s="51"/>
      <c r="H87" s="52"/>
      <c r="I87" s="53"/>
      <c r="J87" s="60">
        <v>0</v>
      </c>
    </row>
    <row r="88" spans="1:10" x14ac:dyDescent="0.25">
      <c r="A88" s="48"/>
      <c r="B88" s="46"/>
      <c r="C88" s="45"/>
      <c r="D88" s="42"/>
      <c r="E88" s="49"/>
      <c r="F88" s="50"/>
      <c r="G88" s="62"/>
      <c r="H88" s="52"/>
      <c r="I88" s="53"/>
      <c r="J88" s="54">
        <v>0</v>
      </c>
    </row>
    <row r="89" spans="1:10" x14ac:dyDescent="0.25">
      <c r="A89" s="48" t="s">
        <v>103</v>
      </c>
      <c r="B89" s="46" t="s">
        <v>86</v>
      </c>
      <c r="C89" s="45" t="s">
        <v>37</v>
      </c>
      <c r="D89" s="42" t="s">
        <v>32</v>
      </c>
      <c r="E89" s="49">
        <f>'[1]Расчет ФОТ'!$G$2</f>
        <v>306.69710806697105</v>
      </c>
      <c r="F89" s="61">
        <v>8</v>
      </c>
      <c r="G89" s="51">
        <f>E89*F89</f>
        <v>2453.5768645357684</v>
      </c>
      <c r="H89" s="52">
        <f>G89*H8</f>
        <v>7211.0624048706231</v>
      </c>
      <c r="I89" s="53">
        <f>ROUND(H89*$I$9,0)</f>
        <v>9014</v>
      </c>
      <c r="J89" s="60">
        <v>9386</v>
      </c>
    </row>
    <row r="90" spans="1:10" x14ac:dyDescent="0.25">
      <c r="A90" s="48"/>
      <c r="B90" s="46" t="s">
        <v>104</v>
      </c>
      <c r="C90" s="45"/>
      <c r="D90" s="42"/>
      <c r="E90" s="49"/>
      <c r="F90" s="61"/>
      <c r="G90" s="51"/>
      <c r="H90" s="52"/>
      <c r="I90" s="53"/>
      <c r="J90" s="60">
        <v>0</v>
      </c>
    </row>
    <row r="91" spans="1:10" x14ac:dyDescent="0.25">
      <c r="A91" s="48"/>
      <c r="B91" s="55" t="s">
        <v>105</v>
      </c>
      <c r="C91" s="45"/>
      <c r="D91" s="42"/>
      <c r="E91" s="49"/>
      <c r="F91" s="61"/>
      <c r="G91" s="51"/>
      <c r="H91" s="52"/>
      <c r="I91" s="53"/>
      <c r="J91" s="64">
        <v>0</v>
      </c>
    </row>
    <row r="92" spans="1:10" x14ac:dyDescent="0.25">
      <c r="A92" s="48"/>
      <c r="B92" s="55"/>
      <c r="C92" s="45"/>
      <c r="D92" s="42"/>
      <c r="E92" s="49"/>
      <c r="F92" s="61"/>
      <c r="G92" s="51"/>
      <c r="H92" s="52"/>
      <c r="I92" s="53"/>
      <c r="J92" s="64">
        <v>0</v>
      </c>
    </row>
    <row r="93" spans="1:10" x14ac:dyDescent="0.25">
      <c r="A93" s="48" t="s">
        <v>106</v>
      </c>
      <c r="B93" s="46" t="s">
        <v>86</v>
      </c>
      <c r="C93" s="45" t="s">
        <v>37</v>
      </c>
      <c r="D93" s="42" t="s">
        <v>32</v>
      </c>
      <c r="E93" s="49">
        <f>'[1]Расчет ФОТ'!$G$2</f>
        <v>306.69710806697105</v>
      </c>
      <c r="F93" s="61">
        <v>10</v>
      </c>
      <c r="G93" s="51">
        <f>E93*F93</f>
        <v>3066.9710806697103</v>
      </c>
      <c r="H93" s="52">
        <f>G93*H8</f>
        <v>9013.8280060882789</v>
      </c>
      <c r="I93" s="53">
        <f>ROUND(H93*$I$9,0)</f>
        <v>11267</v>
      </c>
      <c r="J93" s="60">
        <v>11734</v>
      </c>
    </row>
    <row r="94" spans="1:10" x14ac:dyDescent="0.25">
      <c r="A94" s="48"/>
      <c r="B94" s="46" t="s">
        <v>107</v>
      </c>
      <c r="C94" s="45"/>
      <c r="D94" s="42"/>
      <c r="E94" s="49"/>
      <c r="F94" s="61"/>
      <c r="G94" s="51"/>
      <c r="H94" s="52"/>
      <c r="I94" s="53"/>
      <c r="J94" s="60">
        <v>0</v>
      </c>
    </row>
    <row r="95" spans="1:10" x14ac:dyDescent="0.25">
      <c r="A95" s="48"/>
      <c r="B95" s="55" t="s">
        <v>105</v>
      </c>
      <c r="C95" s="45"/>
      <c r="D95" s="42"/>
      <c r="E95" s="49"/>
      <c r="F95" s="61"/>
      <c r="G95" s="51"/>
      <c r="H95" s="52"/>
      <c r="I95" s="53"/>
      <c r="J95" s="64">
        <v>0</v>
      </c>
    </row>
    <row r="96" spans="1:10" x14ac:dyDescent="0.25">
      <c r="A96" s="48"/>
      <c r="B96" s="55"/>
      <c r="C96" s="45"/>
      <c r="D96" s="42"/>
      <c r="E96" s="49"/>
      <c r="F96" s="61"/>
      <c r="G96" s="51"/>
      <c r="H96" s="52"/>
      <c r="I96" s="53"/>
      <c r="J96" s="64">
        <v>0</v>
      </c>
    </row>
    <row r="97" spans="1:10" x14ac:dyDescent="0.25">
      <c r="A97" s="48" t="s">
        <v>108</v>
      </c>
      <c r="B97" s="46" t="s">
        <v>109</v>
      </c>
      <c r="C97" s="45" t="s">
        <v>37</v>
      </c>
      <c r="D97" s="42" t="s">
        <v>32</v>
      </c>
      <c r="E97" s="49">
        <f>'[1]Расчет ФОТ'!$G$2</f>
        <v>306.69710806697105</v>
      </c>
      <c r="F97" s="50">
        <v>3</v>
      </c>
      <c r="G97" s="51">
        <f>E97*F97</f>
        <v>920.09132420091316</v>
      </c>
      <c r="H97" s="52">
        <f>G97*H8</f>
        <v>2704.1484018264837</v>
      </c>
      <c r="I97" s="53">
        <f>ROUND(H97*$I$9,0)</f>
        <v>3380</v>
      </c>
      <c r="J97" s="54">
        <v>0</v>
      </c>
    </row>
    <row r="98" spans="1:10" x14ac:dyDescent="0.25">
      <c r="A98" s="48"/>
      <c r="B98" s="55" t="s">
        <v>110</v>
      </c>
      <c r="C98" s="45"/>
      <c r="D98" s="42"/>
      <c r="E98" s="49"/>
      <c r="F98" s="50"/>
      <c r="G98" s="51"/>
      <c r="H98" s="52"/>
      <c r="I98" s="53"/>
      <c r="J98" s="54">
        <v>0</v>
      </c>
    </row>
    <row r="99" spans="1:10" x14ac:dyDescent="0.25">
      <c r="A99" s="39"/>
      <c r="B99" s="55" t="s">
        <v>111</v>
      </c>
      <c r="C99" s="41"/>
      <c r="D99" s="42"/>
      <c r="E99" s="43"/>
      <c r="F99" s="44"/>
      <c r="G99" s="45"/>
      <c r="H99" s="56"/>
      <c r="I99" s="57"/>
      <c r="J99" s="58">
        <v>0</v>
      </c>
    </row>
    <row r="100" spans="1:10" x14ac:dyDescent="0.25">
      <c r="A100" s="80"/>
      <c r="B100" s="55"/>
      <c r="C100" s="45" t="s">
        <v>37</v>
      </c>
      <c r="D100" s="42"/>
      <c r="E100" s="49"/>
      <c r="F100" s="50"/>
      <c r="G100" s="45"/>
      <c r="H100" s="56"/>
      <c r="I100" s="57"/>
      <c r="J100" s="58">
        <v>0</v>
      </c>
    </row>
    <row r="101" spans="1:10" x14ac:dyDescent="0.25">
      <c r="A101" s="48" t="s">
        <v>112</v>
      </c>
      <c r="B101" s="55" t="s">
        <v>36</v>
      </c>
      <c r="C101" s="45"/>
      <c r="D101" s="42" t="s">
        <v>32</v>
      </c>
      <c r="E101" s="49">
        <f>'[1]Расчет ФОТ'!$G$2</f>
        <v>306.69710806697105</v>
      </c>
      <c r="F101" s="50">
        <v>12</v>
      </c>
      <c r="G101" s="51">
        <f>E101*F101</f>
        <v>3680.3652968036527</v>
      </c>
      <c r="H101" s="52">
        <f>G101*H8</f>
        <v>10816.593607305935</v>
      </c>
      <c r="I101" s="53">
        <f>ROUND(H101*$I$9,0)</f>
        <v>13521</v>
      </c>
      <c r="J101" s="58">
        <v>0</v>
      </c>
    </row>
    <row r="102" spans="1:10" x14ac:dyDescent="0.25">
      <c r="A102" s="80"/>
      <c r="B102" s="40"/>
      <c r="C102" s="41"/>
      <c r="D102" s="42"/>
      <c r="E102" s="43"/>
      <c r="F102" s="44"/>
      <c r="G102" s="45"/>
      <c r="H102" s="56"/>
      <c r="I102" s="57"/>
      <c r="J102" s="58">
        <v>0</v>
      </c>
    </row>
    <row r="103" spans="1:10" x14ac:dyDescent="0.25">
      <c r="A103" s="48" t="s">
        <v>113</v>
      </c>
      <c r="B103" s="46" t="s">
        <v>109</v>
      </c>
      <c r="C103" s="45" t="s">
        <v>37</v>
      </c>
      <c r="D103" s="42" t="s">
        <v>32</v>
      </c>
      <c r="E103" s="49">
        <f>'[1]Расчет ФОТ'!$G$2</f>
        <v>306.69710806697105</v>
      </c>
      <c r="F103" s="50">
        <v>3</v>
      </c>
      <c r="G103" s="51">
        <f>E103*F103</f>
        <v>920.09132420091316</v>
      </c>
      <c r="H103" s="52">
        <f>G103*H8</f>
        <v>2704.1484018264837</v>
      </c>
      <c r="I103" s="53">
        <f>ROUND(H103*$I$9,0)</f>
        <v>3380</v>
      </c>
      <c r="J103" s="58">
        <v>0</v>
      </c>
    </row>
    <row r="104" spans="1:10" x14ac:dyDescent="0.25">
      <c r="A104" s="39"/>
      <c r="B104" s="55" t="s">
        <v>114</v>
      </c>
      <c r="C104" s="41"/>
      <c r="D104" s="42"/>
      <c r="E104" s="43"/>
      <c r="F104" s="44"/>
      <c r="G104" s="45"/>
      <c r="H104" s="56"/>
      <c r="I104" s="57"/>
      <c r="J104" s="58">
        <v>0</v>
      </c>
    </row>
    <row r="105" spans="1:10" x14ac:dyDescent="0.25">
      <c r="A105" s="39"/>
      <c r="B105" s="55" t="s">
        <v>115</v>
      </c>
      <c r="C105" s="41"/>
      <c r="D105" s="42"/>
      <c r="E105" s="43"/>
      <c r="F105" s="44"/>
      <c r="G105" s="45"/>
      <c r="H105" s="56"/>
      <c r="I105" s="57"/>
      <c r="J105" s="58">
        <v>0</v>
      </c>
    </row>
    <row r="106" spans="1:10" x14ac:dyDescent="0.25">
      <c r="A106" s="39"/>
      <c r="B106" s="55"/>
      <c r="C106" s="41"/>
      <c r="D106" s="42"/>
      <c r="E106" s="43"/>
      <c r="F106" s="44"/>
      <c r="G106" s="45"/>
      <c r="H106" s="56"/>
      <c r="I106" s="57"/>
      <c r="J106" s="58">
        <v>0</v>
      </c>
    </row>
    <row r="107" spans="1:10" x14ac:dyDescent="0.25">
      <c r="A107" s="48" t="s">
        <v>116</v>
      </c>
      <c r="B107" s="46" t="s">
        <v>117</v>
      </c>
      <c r="C107" s="45" t="s">
        <v>37</v>
      </c>
      <c r="D107" s="42" t="s">
        <v>32</v>
      </c>
      <c r="E107" s="49">
        <f>'[1]Расчет ФОТ'!$G$2</f>
        <v>306.69710806697105</v>
      </c>
      <c r="F107" s="50">
        <v>3</v>
      </c>
      <c r="G107" s="51">
        <f>E107*F107</f>
        <v>920.09132420091316</v>
      </c>
      <c r="H107" s="52">
        <f>G107*H8</f>
        <v>2704.1484018264837</v>
      </c>
      <c r="I107" s="53">
        <f>ROUND(H107*$I$9,0)</f>
        <v>3380</v>
      </c>
      <c r="J107" s="60">
        <v>3520</v>
      </c>
    </row>
    <row r="108" spans="1:10" x14ac:dyDescent="0.25">
      <c r="A108" s="48"/>
      <c r="B108" s="46" t="s">
        <v>118</v>
      </c>
      <c r="C108" s="45"/>
      <c r="D108" s="42"/>
      <c r="E108" s="49"/>
      <c r="F108" s="61"/>
      <c r="G108" s="62"/>
      <c r="H108" s="52"/>
      <c r="I108" s="53"/>
      <c r="J108" s="54">
        <v>0</v>
      </c>
    </row>
    <row r="109" spans="1:10" x14ac:dyDescent="0.25">
      <c r="A109" s="48"/>
      <c r="B109" s="46"/>
      <c r="C109" s="45"/>
      <c r="D109" s="42"/>
      <c r="E109" s="49"/>
      <c r="F109" s="61"/>
      <c r="G109" s="62"/>
      <c r="H109" s="52"/>
      <c r="I109" s="53"/>
      <c r="J109" s="54">
        <v>0</v>
      </c>
    </row>
    <row r="110" spans="1:10" x14ac:dyDescent="0.25">
      <c r="A110" s="48" t="s">
        <v>119</v>
      </c>
      <c r="B110" s="46" t="s">
        <v>117</v>
      </c>
      <c r="C110" s="45" t="s">
        <v>37</v>
      </c>
      <c r="D110" s="42" t="s">
        <v>32</v>
      </c>
      <c r="E110" s="49">
        <f>'[1]Расчет ФОТ'!$G$2</f>
        <v>306.69710806697105</v>
      </c>
      <c r="F110" s="50">
        <v>2</v>
      </c>
      <c r="G110" s="51">
        <f>E110*F110</f>
        <v>613.39421613394211</v>
      </c>
      <c r="H110" s="52">
        <f>G110*H8</f>
        <v>1802.7656012176558</v>
      </c>
      <c r="I110" s="53">
        <f>ROUND(H110*$I$9,0)</f>
        <v>2253</v>
      </c>
      <c r="J110" s="60">
        <v>2347</v>
      </c>
    </row>
    <row r="111" spans="1:10" x14ac:dyDescent="0.25">
      <c r="A111" s="48"/>
      <c r="B111" s="46" t="s">
        <v>120</v>
      </c>
      <c r="C111" s="45"/>
      <c r="D111" s="42"/>
      <c r="E111" s="49"/>
      <c r="F111" s="61"/>
      <c r="G111" s="62"/>
      <c r="H111" s="52"/>
      <c r="I111" s="53"/>
      <c r="J111" s="60">
        <v>0</v>
      </c>
    </row>
    <row r="112" spans="1:10" x14ac:dyDescent="0.25">
      <c r="A112" s="48"/>
      <c r="B112" s="46"/>
      <c r="C112" s="45"/>
      <c r="D112" s="42"/>
      <c r="E112" s="49"/>
      <c r="F112" s="61"/>
      <c r="G112" s="62"/>
      <c r="H112" s="52"/>
      <c r="I112" s="53"/>
      <c r="J112" s="54">
        <v>0</v>
      </c>
    </row>
    <row r="113" spans="1:10" x14ac:dyDescent="0.25">
      <c r="A113" s="48" t="s">
        <v>121</v>
      </c>
      <c r="B113" s="46" t="s">
        <v>109</v>
      </c>
      <c r="C113" s="45" t="s">
        <v>37</v>
      </c>
      <c r="D113" s="42" t="s">
        <v>32</v>
      </c>
      <c r="E113" s="49">
        <f>'[1]Расчет ФОТ'!$G$2</f>
        <v>306.69710806697105</v>
      </c>
      <c r="F113" s="61">
        <v>2.5</v>
      </c>
      <c r="G113" s="51">
        <f>E113*F113</f>
        <v>766.74277016742758</v>
      </c>
      <c r="H113" s="52">
        <f>G113*H8</f>
        <v>2253.4570015220697</v>
      </c>
      <c r="I113" s="53">
        <f>ROUND(H113*$I$9,0)</f>
        <v>2817</v>
      </c>
      <c r="J113" s="60">
        <v>2933</v>
      </c>
    </row>
    <row r="114" spans="1:10" x14ac:dyDescent="0.25">
      <c r="A114" s="48"/>
      <c r="B114" s="46" t="s">
        <v>122</v>
      </c>
      <c r="C114" s="45"/>
      <c r="D114" s="42"/>
      <c r="E114" s="49"/>
      <c r="F114" s="61"/>
      <c r="G114" s="62"/>
      <c r="H114" s="52"/>
      <c r="I114" s="53"/>
      <c r="J114" s="54">
        <v>0</v>
      </c>
    </row>
    <row r="115" spans="1:10" x14ac:dyDescent="0.25">
      <c r="A115" s="48"/>
      <c r="B115" s="55"/>
      <c r="C115" s="45"/>
      <c r="D115" s="42"/>
      <c r="E115" s="49"/>
      <c r="F115" s="61"/>
      <c r="G115" s="62"/>
      <c r="H115" s="52"/>
      <c r="I115" s="53"/>
      <c r="J115" s="54">
        <v>0</v>
      </c>
    </row>
    <row r="116" spans="1:10" x14ac:dyDescent="0.25">
      <c r="A116" s="48" t="s">
        <v>123</v>
      </c>
      <c r="B116" s="46" t="s">
        <v>124</v>
      </c>
      <c r="C116" s="45" t="s">
        <v>31</v>
      </c>
      <c r="D116" s="42" t="s">
        <v>32</v>
      </c>
      <c r="E116" s="49">
        <f>'[1]Расчет ФОТ'!$G$2</f>
        <v>306.69710806697105</v>
      </c>
      <c r="F116" s="61">
        <v>3</v>
      </c>
      <c r="G116" s="51">
        <f>E116*F116</f>
        <v>920.09132420091316</v>
      </c>
      <c r="H116" s="52">
        <f>G116*H8</f>
        <v>2704.1484018264837</v>
      </c>
      <c r="I116" s="53">
        <f>ROUND(H116*$I$9,0)</f>
        <v>3380</v>
      </c>
      <c r="J116" s="60">
        <v>0</v>
      </c>
    </row>
    <row r="117" spans="1:10" x14ac:dyDescent="0.25">
      <c r="A117" s="48"/>
      <c r="B117" s="46"/>
      <c r="C117" s="45"/>
      <c r="D117" s="42"/>
      <c r="E117" s="59"/>
      <c r="F117" s="63"/>
      <c r="G117" s="51"/>
      <c r="H117" s="52"/>
      <c r="I117" s="53"/>
      <c r="J117" s="64">
        <v>0</v>
      </c>
    </row>
    <row r="118" spans="1:10" x14ac:dyDescent="0.25">
      <c r="A118" s="48" t="s">
        <v>125</v>
      </c>
      <c r="B118" s="46" t="s">
        <v>126</v>
      </c>
      <c r="C118" s="45" t="s">
        <v>37</v>
      </c>
      <c r="D118" s="42" t="s">
        <v>32</v>
      </c>
      <c r="E118" s="49">
        <f>'[1]Расчет ФОТ'!$G$2</f>
        <v>306.69710806697105</v>
      </c>
      <c r="F118" s="63">
        <v>2</v>
      </c>
      <c r="G118" s="51">
        <f>E118*F118</f>
        <v>613.39421613394211</v>
      </c>
      <c r="H118" s="52">
        <f>G118*H8</f>
        <v>1802.7656012176558</v>
      </c>
      <c r="I118" s="53">
        <f>ROUND(H118*$I$9,0)</f>
        <v>2253</v>
      </c>
      <c r="J118" s="60">
        <v>2347</v>
      </c>
    </row>
    <row r="119" spans="1:10" x14ac:dyDescent="0.25">
      <c r="A119" s="39"/>
      <c r="B119" s="40"/>
      <c r="C119" s="41"/>
      <c r="D119" s="42"/>
      <c r="E119" s="43"/>
      <c r="F119" s="44"/>
      <c r="G119" s="45"/>
      <c r="H119" s="56"/>
      <c r="I119" s="57"/>
      <c r="J119" s="58">
        <v>0</v>
      </c>
    </row>
    <row r="120" spans="1:10" x14ac:dyDescent="0.25">
      <c r="A120" s="48" t="s">
        <v>127</v>
      </c>
      <c r="B120" s="46" t="s">
        <v>128</v>
      </c>
      <c r="C120" s="45" t="s">
        <v>37</v>
      </c>
      <c r="D120" s="42" t="s">
        <v>32</v>
      </c>
      <c r="E120" s="49">
        <f>'[1]Расчет ФОТ'!$G$2</f>
        <v>306.69710806697105</v>
      </c>
      <c r="F120" s="61">
        <v>9</v>
      </c>
      <c r="G120" s="51">
        <f>E120*F120</f>
        <v>2760.2739726027394</v>
      </c>
      <c r="H120" s="52">
        <f>G120*H8</f>
        <v>8112.445205479451</v>
      </c>
      <c r="I120" s="53">
        <f>ROUND(H120*$I$9,0)</f>
        <v>10141</v>
      </c>
      <c r="J120" s="64">
        <v>0</v>
      </c>
    </row>
    <row r="121" spans="1:10" x14ac:dyDescent="0.25">
      <c r="A121" s="48"/>
      <c r="B121" s="46" t="s">
        <v>129</v>
      </c>
      <c r="C121" s="45"/>
      <c r="D121" s="42"/>
      <c r="E121" s="49"/>
      <c r="F121" s="61"/>
      <c r="G121" s="51"/>
      <c r="H121" s="52"/>
      <c r="I121" s="53"/>
      <c r="J121" s="65">
        <v>0</v>
      </c>
    </row>
    <row r="122" spans="1:10" x14ac:dyDescent="0.25">
      <c r="A122" s="48"/>
      <c r="B122" s="46"/>
      <c r="C122" s="45"/>
      <c r="D122" s="42"/>
      <c r="E122" s="49"/>
      <c r="F122" s="61"/>
      <c r="G122" s="51"/>
      <c r="H122" s="52"/>
      <c r="I122" s="53"/>
      <c r="J122" s="65">
        <v>0</v>
      </c>
    </row>
    <row r="123" spans="1:10" x14ac:dyDescent="0.25">
      <c r="A123" s="48" t="s">
        <v>130</v>
      </c>
      <c r="B123" s="46" t="s">
        <v>131</v>
      </c>
      <c r="C123" s="45" t="s">
        <v>37</v>
      </c>
      <c r="D123" s="42" t="s">
        <v>32</v>
      </c>
      <c r="E123" s="49">
        <f>'[1]Расчет ФОТ'!$G$2</f>
        <v>306.69710806697105</v>
      </c>
      <c r="F123" s="61">
        <v>8</v>
      </c>
      <c r="G123" s="51">
        <f>E123*F123</f>
        <v>2453.5768645357684</v>
      </c>
      <c r="H123" s="52">
        <f>G123*H8</f>
        <v>7211.0624048706231</v>
      </c>
      <c r="I123" s="53">
        <f>ROUND(H123*$I$9,0)</f>
        <v>9014</v>
      </c>
      <c r="J123" s="54">
        <v>0</v>
      </c>
    </row>
    <row r="124" spans="1:10" x14ac:dyDescent="0.25">
      <c r="A124" s="39"/>
      <c r="B124" s="46" t="s">
        <v>132</v>
      </c>
      <c r="C124" s="41"/>
      <c r="D124" s="42"/>
      <c r="E124" s="43"/>
      <c r="F124" s="44"/>
      <c r="G124" s="45"/>
      <c r="H124" s="56"/>
      <c r="I124" s="57"/>
      <c r="J124" s="58">
        <v>0</v>
      </c>
    </row>
    <row r="125" spans="1:10" x14ac:dyDescent="0.25">
      <c r="A125" s="39"/>
      <c r="B125" s="55"/>
      <c r="C125" s="41"/>
      <c r="D125" s="42"/>
      <c r="E125" s="43"/>
      <c r="F125" s="66"/>
      <c r="G125" s="45"/>
      <c r="H125" s="56"/>
      <c r="I125" s="57"/>
      <c r="J125" s="58">
        <v>0</v>
      </c>
    </row>
    <row r="126" spans="1:10" x14ac:dyDescent="0.25">
      <c r="A126" s="48" t="s">
        <v>133</v>
      </c>
      <c r="B126" s="46" t="s">
        <v>131</v>
      </c>
      <c r="C126" s="45" t="s">
        <v>37</v>
      </c>
      <c r="D126" s="42" t="s">
        <v>32</v>
      </c>
      <c r="E126" s="49">
        <f>'[1]Расчет ФОТ'!$G$2</f>
        <v>306.69710806697105</v>
      </c>
      <c r="F126" s="63">
        <v>2.5</v>
      </c>
      <c r="G126" s="51">
        <f>E126*F126</f>
        <v>766.74277016742758</v>
      </c>
      <c r="H126" s="52">
        <f>G126*H8</f>
        <v>2253.4570015220697</v>
      </c>
      <c r="I126" s="53">
        <f>ROUND(H126*$I$9,0)</f>
        <v>2817</v>
      </c>
      <c r="J126" s="58">
        <v>0</v>
      </c>
    </row>
    <row r="127" spans="1:10" x14ac:dyDescent="0.25">
      <c r="A127" s="39"/>
      <c r="B127" s="55" t="s">
        <v>134</v>
      </c>
      <c r="C127" s="41"/>
      <c r="D127" s="42"/>
      <c r="E127" s="43"/>
      <c r="F127" s="66"/>
      <c r="G127" s="45"/>
      <c r="H127" s="56"/>
      <c r="I127" s="57"/>
      <c r="J127" s="58">
        <v>0</v>
      </c>
    </row>
    <row r="128" spans="1:10" x14ac:dyDescent="0.25">
      <c r="A128" s="39"/>
      <c r="B128" s="55" t="s">
        <v>58</v>
      </c>
      <c r="C128" s="41"/>
      <c r="D128" s="42"/>
      <c r="E128" s="43"/>
      <c r="F128" s="66"/>
      <c r="G128" s="45"/>
      <c r="H128" s="56"/>
      <c r="I128" s="57"/>
      <c r="J128" s="58">
        <v>0</v>
      </c>
    </row>
    <row r="129" spans="1:10" x14ac:dyDescent="0.25">
      <c r="A129" s="39"/>
      <c r="B129" s="55"/>
      <c r="C129" s="41"/>
      <c r="D129" s="42"/>
      <c r="E129" s="43"/>
      <c r="F129" s="66"/>
      <c r="G129" s="45"/>
      <c r="H129" s="56"/>
      <c r="I129" s="57"/>
      <c r="J129" s="58">
        <v>0</v>
      </c>
    </row>
    <row r="130" spans="1:10" x14ac:dyDescent="0.25">
      <c r="A130" s="48" t="s">
        <v>135</v>
      </c>
      <c r="B130" s="46" t="s">
        <v>136</v>
      </c>
      <c r="C130" s="45" t="s">
        <v>37</v>
      </c>
      <c r="D130" s="42" t="s">
        <v>32</v>
      </c>
      <c r="E130" s="49">
        <f>'[1]Расчет ФОТ'!$G$2</f>
        <v>306.69710806697105</v>
      </c>
      <c r="F130" s="63">
        <v>3</v>
      </c>
      <c r="G130" s="51">
        <f>E130*F130</f>
        <v>920.09132420091316</v>
      </c>
      <c r="H130" s="52">
        <f>G130*H8</f>
        <v>2704.1484018264837</v>
      </c>
      <c r="I130" s="53">
        <f>ROUND(H130*$I$9,0)</f>
        <v>3380</v>
      </c>
      <c r="J130" s="64">
        <v>0</v>
      </c>
    </row>
    <row r="131" spans="1:10" x14ac:dyDescent="0.25">
      <c r="A131" s="69"/>
      <c r="B131" s="70" t="s">
        <v>81</v>
      </c>
      <c r="C131" s="71"/>
      <c r="D131" s="72"/>
      <c r="E131" s="73"/>
      <c r="F131" s="74"/>
      <c r="G131" s="75"/>
      <c r="H131" s="76"/>
      <c r="I131" s="77"/>
      <c r="J131" s="81">
        <v>0</v>
      </c>
    </row>
    <row r="132" spans="1:10" x14ac:dyDescent="0.25">
      <c r="A132" s="48"/>
      <c r="B132" s="46" t="s">
        <v>137</v>
      </c>
      <c r="C132" s="45"/>
      <c r="D132" s="42"/>
      <c r="E132" s="49"/>
      <c r="F132" s="50"/>
      <c r="G132" s="62"/>
      <c r="H132" s="52"/>
      <c r="I132" s="53"/>
      <c r="J132" s="54">
        <v>0</v>
      </c>
    </row>
    <row r="133" spans="1:10" x14ac:dyDescent="0.25">
      <c r="A133" s="39"/>
      <c r="B133" s="40"/>
      <c r="C133" s="41"/>
      <c r="D133" s="42"/>
      <c r="E133" s="43"/>
      <c r="F133" s="44"/>
      <c r="G133" s="45"/>
      <c r="H133" s="56"/>
      <c r="I133" s="57"/>
      <c r="J133" s="58">
        <v>0</v>
      </c>
    </row>
    <row r="134" spans="1:10" x14ac:dyDescent="0.25">
      <c r="A134" s="48" t="s">
        <v>138</v>
      </c>
      <c r="B134" s="46" t="s">
        <v>139</v>
      </c>
      <c r="C134" s="45" t="s">
        <v>37</v>
      </c>
      <c r="D134" s="42" t="s">
        <v>32</v>
      </c>
      <c r="E134" s="49">
        <f>'[1]Расчет ФОТ'!$G$2</f>
        <v>306.69710806697105</v>
      </c>
      <c r="F134" s="61">
        <v>3</v>
      </c>
      <c r="G134" s="51">
        <f>E134*F134</f>
        <v>920.09132420091316</v>
      </c>
      <c r="H134" s="52">
        <f>G134*H8</f>
        <v>2704.1484018264837</v>
      </c>
      <c r="I134" s="53">
        <f>ROUND(H134*$I$9,0)</f>
        <v>3380</v>
      </c>
      <c r="J134" s="60">
        <v>0</v>
      </c>
    </row>
    <row r="135" spans="1:10" x14ac:dyDescent="0.25">
      <c r="A135" s="48"/>
      <c r="B135" s="46" t="s">
        <v>43</v>
      </c>
      <c r="C135" s="45"/>
      <c r="D135" s="42"/>
      <c r="E135" s="49"/>
      <c r="F135" s="61"/>
      <c r="G135" s="51"/>
      <c r="H135" s="52"/>
      <c r="I135" s="53"/>
      <c r="J135" s="64">
        <v>0</v>
      </c>
    </row>
    <row r="136" spans="1:10" x14ac:dyDescent="0.25">
      <c r="A136" s="48"/>
      <c r="B136" s="46"/>
      <c r="C136" s="45"/>
      <c r="D136" s="42"/>
      <c r="E136" s="49"/>
      <c r="F136" s="61"/>
      <c r="G136" s="51"/>
      <c r="H136" s="52"/>
      <c r="I136" s="53"/>
      <c r="J136" s="64">
        <v>0</v>
      </c>
    </row>
    <row r="137" spans="1:10" x14ac:dyDescent="0.25">
      <c r="A137" s="48" t="s">
        <v>140</v>
      </c>
      <c r="B137" s="46" t="s">
        <v>141</v>
      </c>
      <c r="C137" s="45" t="s">
        <v>37</v>
      </c>
      <c r="D137" s="42" t="s">
        <v>32</v>
      </c>
      <c r="E137" s="49">
        <f>'[1]Расчет ФОТ'!$G$2</f>
        <v>306.69710806697105</v>
      </c>
      <c r="F137" s="50">
        <v>3.5</v>
      </c>
      <c r="G137" s="51">
        <f>E137*F137</f>
        <v>1073.4398782343987</v>
      </c>
      <c r="H137" s="52">
        <f>G137*H8</f>
        <v>3154.8398021308981</v>
      </c>
      <c r="I137" s="53">
        <f>ROUND(H137*$I$9,0)</f>
        <v>3944</v>
      </c>
      <c r="J137" s="58">
        <v>0</v>
      </c>
    </row>
    <row r="138" spans="1:10" x14ac:dyDescent="0.25">
      <c r="A138" s="48"/>
      <c r="B138" s="46" t="s">
        <v>142</v>
      </c>
      <c r="C138" s="45"/>
      <c r="D138" s="42"/>
      <c r="E138" s="49"/>
      <c r="F138" s="50"/>
      <c r="G138" s="51"/>
      <c r="H138" s="52"/>
      <c r="I138" s="53"/>
      <c r="J138" s="58">
        <v>0</v>
      </c>
    </row>
    <row r="139" spans="1:10" x14ac:dyDescent="0.25">
      <c r="A139" s="48"/>
      <c r="B139" s="46"/>
      <c r="C139" s="45"/>
      <c r="D139" s="42"/>
      <c r="E139" s="49"/>
      <c r="F139" s="61"/>
      <c r="G139" s="62"/>
      <c r="H139" s="52"/>
      <c r="I139" s="53"/>
      <c r="J139" s="58">
        <v>0</v>
      </c>
    </row>
    <row r="140" spans="1:10" x14ac:dyDescent="0.25">
      <c r="A140" s="48" t="s">
        <v>143</v>
      </c>
      <c r="B140" s="46" t="s">
        <v>144</v>
      </c>
      <c r="C140" s="45" t="s">
        <v>37</v>
      </c>
      <c r="D140" s="42" t="s">
        <v>32</v>
      </c>
      <c r="E140" s="49">
        <f>'[1]Расчет ФОТ'!$G$2</f>
        <v>306.69710806697105</v>
      </c>
      <c r="F140" s="61">
        <v>1.5</v>
      </c>
      <c r="G140" s="51">
        <f>E140*F140</f>
        <v>460.04566210045658</v>
      </c>
      <c r="H140" s="52">
        <f>G140*H8</f>
        <v>1352.0742009132418</v>
      </c>
      <c r="I140" s="53">
        <f>ROUND(H140*$I$9,0)</f>
        <v>1690</v>
      </c>
      <c r="J140" s="60">
        <v>1760</v>
      </c>
    </row>
    <row r="141" spans="1:10" x14ac:dyDescent="0.25">
      <c r="A141" s="48"/>
      <c r="B141" s="46" t="s">
        <v>70</v>
      </c>
      <c r="C141" s="45"/>
      <c r="D141" s="42"/>
      <c r="E141" s="49"/>
      <c r="F141" s="61"/>
      <c r="G141" s="51"/>
      <c r="H141" s="52"/>
      <c r="I141" s="53"/>
      <c r="J141" s="58">
        <v>0</v>
      </c>
    </row>
    <row r="142" spans="1:10" x14ac:dyDescent="0.25">
      <c r="A142" s="48"/>
      <c r="B142" s="46"/>
      <c r="C142" s="45"/>
      <c r="D142" s="42"/>
      <c r="E142" s="49"/>
      <c r="F142" s="50"/>
      <c r="G142" s="62"/>
      <c r="H142" s="52"/>
      <c r="I142" s="53"/>
      <c r="J142" s="58">
        <v>0</v>
      </c>
    </row>
    <row r="143" spans="1:10" x14ac:dyDescent="0.25">
      <c r="A143" s="48" t="s">
        <v>145</v>
      </c>
      <c r="B143" s="46" t="s">
        <v>144</v>
      </c>
      <c r="C143" s="45" t="s">
        <v>37</v>
      </c>
      <c r="D143" s="42" t="s">
        <v>32</v>
      </c>
      <c r="E143" s="49">
        <f>'[1]Расчет ФОТ'!$G$2</f>
        <v>306.69710806697105</v>
      </c>
      <c r="F143" s="61">
        <v>1</v>
      </c>
      <c r="G143" s="51">
        <f>E143*F143</f>
        <v>306.69710806697105</v>
      </c>
      <c r="H143" s="52">
        <f>G143*H8</f>
        <v>901.38280060882789</v>
      </c>
      <c r="I143" s="53">
        <f>ROUND(H143*$I$9,0)</f>
        <v>1127</v>
      </c>
      <c r="J143" s="60">
        <v>1174</v>
      </c>
    </row>
    <row r="144" spans="1:10" x14ac:dyDescent="0.25">
      <c r="A144" s="48"/>
      <c r="B144" s="46" t="s">
        <v>120</v>
      </c>
      <c r="C144" s="45"/>
      <c r="D144" s="42"/>
      <c r="E144" s="49"/>
      <c r="F144" s="61"/>
      <c r="G144" s="51"/>
      <c r="H144" s="52"/>
      <c r="I144" s="53"/>
      <c r="J144" s="60">
        <v>0</v>
      </c>
    </row>
    <row r="145" spans="1:10" x14ac:dyDescent="0.25">
      <c r="A145" s="48"/>
      <c r="B145" s="46"/>
      <c r="C145" s="45"/>
      <c r="D145" s="42"/>
      <c r="E145" s="49"/>
      <c r="F145" s="61"/>
      <c r="G145" s="51"/>
      <c r="H145" s="52"/>
      <c r="I145" s="53"/>
      <c r="J145" s="64">
        <v>0</v>
      </c>
    </row>
    <row r="146" spans="1:10" x14ac:dyDescent="0.25">
      <c r="A146" s="48" t="s">
        <v>146</v>
      </c>
      <c r="B146" s="46" t="s">
        <v>147</v>
      </c>
      <c r="C146" s="45" t="s">
        <v>37</v>
      </c>
      <c r="D146" s="42" t="s">
        <v>32</v>
      </c>
      <c r="E146" s="49">
        <f>'[1]Расчет ФОТ'!$G$2</f>
        <v>306.69710806697105</v>
      </c>
      <c r="F146" s="61">
        <v>4</v>
      </c>
      <c r="G146" s="51">
        <f>E146*F146</f>
        <v>1226.7884322678842</v>
      </c>
      <c r="H146" s="52">
        <f>G146*H8</f>
        <v>3605.5312024353116</v>
      </c>
      <c r="I146" s="53">
        <f>ROUND(H146*$I$9,0)</f>
        <v>4507</v>
      </c>
      <c r="J146" s="64">
        <v>0</v>
      </c>
    </row>
    <row r="147" spans="1:10" x14ac:dyDescent="0.25">
      <c r="A147" s="48"/>
      <c r="B147" s="46"/>
      <c r="C147" s="45"/>
      <c r="D147" s="42"/>
      <c r="E147" s="49"/>
      <c r="F147" s="61"/>
      <c r="G147" s="51"/>
      <c r="H147" s="52"/>
      <c r="I147" s="53"/>
      <c r="J147" s="64">
        <v>0</v>
      </c>
    </row>
    <row r="148" spans="1:10" x14ac:dyDescent="0.25">
      <c r="A148" s="48" t="s">
        <v>148</v>
      </c>
      <c r="B148" s="46" t="s">
        <v>149</v>
      </c>
      <c r="C148" s="45" t="s">
        <v>77</v>
      </c>
      <c r="D148" s="42" t="s">
        <v>32</v>
      </c>
      <c r="E148" s="49">
        <f>'[1]Расчет ФОТ'!$G$2</f>
        <v>306.69710806697105</v>
      </c>
      <c r="F148" s="61">
        <v>2</v>
      </c>
      <c r="G148" s="51">
        <f>E148*F148</f>
        <v>613.39421613394211</v>
      </c>
      <c r="H148" s="52">
        <f>G148*H8</f>
        <v>1802.7656012176558</v>
      </c>
      <c r="I148" s="53">
        <f>ROUND(H148*$I$9,0)</f>
        <v>2253</v>
      </c>
      <c r="J148" s="54">
        <v>0</v>
      </c>
    </row>
    <row r="149" spans="1:10" x14ac:dyDescent="0.25">
      <c r="A149" s="48"/>
      <c r="B149" s="46" t="s">
        <v>78</v>
      </c>
      <c r="C149" s="45"/>
      <c r="D149" s="42"/>
      <c r="E149" s="49"/>
      <c r="F149" s="61"/>
      <c r="G149" s="62"/>
      <c r="H149" s="52"/>
      <c r="I149" s="53"/>
      <c r="J149" s="54">
        <v>0</v>
      </c>
    </row>
    <row r="150" spans="1:10" x14ac:dyDescent="0.25">
      <c r="A150" s="48"/>
      <c r="B150" s="46"/>
      <c r="C150" s="45"/>
      <c r="D150" s="42"/>
      <c r="E150" s="49"/>
      <c r="F150" s="61"/>
      <c r="G150" s="62"/>
      <c r="H150" s="52"/>
      <c r="I150" s="53"/>
      <c r="J150" s="54">
        <v>0</v>
      </c>
    </row>
    <row r="151" spans="1:10" x14ac:dyDescent="0.25">
      <c r="A151" s="48" t="s">
        <v>150</v>
      </c>
      <c r="B151" s="46" t="s">
        <v>151</v>
      </c>
      <c r="C151" s="45" t="s">
        <v>31</v>
      </c>
      <c r="D151" s="42" t="s">
        <v>32</v>
      </c>
      <c r="E151" s="49">
        <f>'[1]Расчет ФОТ'!$G$2</f>
        <v>306.69710806697105</v>
      </c>
      <c r="F151" s="61">
        <v>0.35</v>
      </c>
      <c r="G151" s="51">
        <f>E151*F151</f>
        <v>107.34398782343986</v>
      </c>
      <c r="H151" s="52">
        <f>G151*H8</f>
        <v>315.48398021308975</v>
      </c>
      <c r="I151" s="53">
        <f>ROUND(H151*$I$9,0)</f>
        <v>394</v>
      </c>
      <c r="J151" s="60">
        <v>0</v>
      </c>
    </row>
    <row r="152" spans="1:10" x14ac:dyDescent="0.25">
      <c r="A152" s="48"/>
      <c r="B152" s="46" t="s">
        <v>152</v>
      </c>
      <c r="C152" s="45"/>
      <c r="D152" s="42"/>
      <c r="E152" s="49"/>
      <c r="F152" s="61"/>
      <c r="G152" s="41"/>
      <c r="H152" s="57"/>
      <c r="I152" s="53"/>
      <c r="J152" s="68">
        <v>0</v>
      </c>
    </row>
    <row r="153" spans="1:10" x14ac:dyDescent="0.25">
      <c r="A153" s="48"/>
      <c r="B153" s="46" t="s">
        <v>153</v>
      </c>
      <c r="C153" s="45"/>
      <c r="D153" s="42"/>
      <c r="E153" s="49"/>
      <c r="F153" s="61"/>
      <c r="G153" s="41"/>
      <c r="H153" s="52"/>
      <c r="I153" s="53"/>
      <c r="J153" s="68">
        <v>0</v>
      </c>
    </row>
    <row r="154" spans="1:10" x14ac:dyDescent="0.25">
      <c r="A154" s="48"/>
      <c r="B154" s="46" t="s">
        <v>154</v>
      </c>
      <c r="C154" s="45"/>
      <c r="D154" s="42"/>
      <c r="E154" s="49"/>
      <c r="F154" s="61"/>
      <c r="G154" s="51"/>
      <c r="H154" s="52"/>
      <c r="I154" s="53"/>
      <c r="J154" s="60">
        <v>0</v>
      </c>
    </row>
    <row r="155" spans="1:10" x14ac:dyDescent="0.25">
      <c r="A155" s="48"/>
      <c r="B155" s="46" t="s">
        <v>155</v>
      </c>
      <c r="C155" s="45"/>
      <c r="D155" s="42"/>
      <c r="E155" s="49"/>
      <c r="F155" s="61"/>
      <c r="G155" s="51"/>
      <c r="H155" s="52"/>
      <c r="I155" s="53"/>
      <c r="J155" s="60">
        <v>0</v>
      </c>
    </row>
    <row r="156" spans="1:10" x14ac:dyDescent="0.25">
      <c r="A156" s="48"/>
      <c r="B156" s="46"/>
      <c r="C156" s="45"/>
      <c r="D156" s="42"/>
      <c r="E156" s="49"/>
      <c r="F156" s="61"/>
      <c r="G156" s="51"/>
      <c r="H156" s="52"/>
      <c r="I156" s="53"/>
      <c r="J156" s="60">
        <v>0</v>
      </c>
    </row>
    <row r="157" spans="1:10" x14ac:dyDescent="0.25">
      <c r="A157" s="48" t="s">
        <v>156</v>
      </c>
      <c r="B157" s="46" t="s">
        <v>117</v>
      </c>
      <c r="C157" s="45" t="s">
        <v>37</v>
      </c>
      <c r="D157" s="42" t="s">
        <v>32</v>
      </c>
      <c r="E157" s="49">
        <f>'[1]Расчет ФОТ'!$G$2</f>
        <v>306.69710806697105</v>
      </c>
      <c r="F157" s="61">
        <v>1</v>
      </c>
      <c r="G157" s="51">
        <f>E157*F157</f>
        <v>306.69710806697105</v>
      </c>
      <c r="H157" s="52">
        <f>G157*H8</f>
        <v>901.38280060882789</v>
      </c>
      <c r="I157" s="53">
        <f>ROUND(H157*$I$9,0)</f>
        <v>1127</v>
      </c>
      <c r="J157" s="60">
        <v>1174</v>
      </c>
    </row>
    <row r="158" spans="1:10" x14ac:dyDescent="0.25">
      <c r="A158" s="48"/>
      <c r="B158" s="46" t="s">
        <v>157</v>
      </c>
      <c r="C158" s="45"/>
      <c r="D158" s="42"/>
      <c r="E158" s="49"/>
      <c r="F158" s="61"/>
      <c r="G158" s="62"/>
      <c r="H158" s="52"/>
      <c r="I158" s="53"/>
      <c r="J158" s="54">
        <v>0</v>
      </c>
    </row>
    <row r="159" spans="1:10" x14ac:dyDescent="0.25">
      <c r="A159" s="48"/>
      <c r="B159" s="46" t="s">
        <v>158</v>
      </c>
      <c r="C159" s="45"/>
      <c r="D159" s="42"/>
      <c r="E159" s="49"/>
      <c r="F159" s="61"/>
      <c r="G159" s="62"/>
      <c r="H159" s="52"/>
      <c r="I159" s="53"/>
      <c r="J159" s="54">
        <v>0</v>
      </c>
    </row>
    <row r="160" spans="1:10" x14ac:dyDescent="0.25">
      <c r="A160" s="48"/>
      <c r="B160" s="46"/>
      <c r="C160" s="45"/>
      <c r="D160" s="42"/>
      <c r="E160" s="49"/>
      <c r="F160" s="61"/>
      <c r="G160" s="62"/>
      <c r="H160" s="52"/>
      <c r="I160" s="53"/>
      <c r="J160" s="54">
        <v>0</v>
      </c>
    </row>
    <row r="161" spans="1:10" x14ac:dyDescent="0.25">
      <c r="A161" s="48" t="s">
        <v>159</v>
      </c>
      <c r="B161" s="46" t="s">
        <v>160</v>
      </c>
      <c r="C161" s="45" t="s">
        <v>37</v>
      </c>
      <c r="D161" s="42" t="s">
        <v>32</v>
      </c>
      <c r="E161" s="49">
        <f>'[1]Расчет ФОТ'!$G$2</f>
        <v>306.69710806697105</v>
      </c>
      <c r="F161" s="50">
        <v>0.5</v>
      </c>
      <c r="G161" s="51">
        <f>E161*F161</f>
        <v>153.34855403348553</v>
      </c>
      <c r="H161" s="52">
        <f>G161*H8</f>
        <v>450.69140030441395</v>
      </c>
      <c r="I161" s="53">
        <f>ROUND(H161*$I$9,0)</f>
        <v>563</v>
      </c>
      <c r="J161" s="60">
        <v>587</v>
      </c>
    </row>
    <row r="162" spans="1:10" x14ac:dyDescent="0.25">
      <c r="A162" s="48"/>
      <c r="B162" s="46" t="s">
        <v>161</v>
      </c>
      <c r="C162" s="45"/>
      <c r="D162" s="42"/>
      <c r="E162" s="49"/>
      <c r="F162" s="50"/>
      <c r="G162" s="51"/>
      <c r="H162" s="52"/>
      <c r="I162" s="53"/>
      <c r="J162" s="60">
        <v>0</v>
      </c>
    </row>
    <row r="163" spans="1:10" x14ac:dyDescent="0.25">
      <c r="A163" s="48"/>
      <c r="B163" s="46"/>
      <c r="C163" s="45"/>
      <c r="D163" s="42"/>
      <c r="E163" s="49"/>
      <c r="F163" s="61"/>
      <c r="G163" s="51"/>
      <c r="H163" s="52"/>
      <c r="I163" s="53"/>
      <c r="J163" s="60">
        <v>0</v>
      </c>
    </row>
    <row r="164" spans="1:10" x14ac:dyDescent="0.25">
      <c r="A164" s="48" t="s">
        <v>162</v>
      </c>
      <c r="B164" s="46" t="s">
        <v>163</v>
      </c>
      <c r="C164" s="45" t="s">
        <v>37</v>
      </c>
      <c r="D164" s="42" t="s">
        <v>32</v>
      </c>
      <c r="E164" s="49">
        <f>'[1]Расчет ФОТ'!$G$2</f>
        <v>306.69710806697105</v>
      </c>
      <c r="F164" s="61">
        <v>0.4</v>
      </c>
      <c r="G164" s="51">
        <f>E164*F164</f>
        <v>122.67884322678843</v>
      </c>
      <c r="H164" s="52">
        <f>G164*H8</f>
        <v>360.55312024353123</v>
      </c>
      <c r="I164" s="53">
        <f>ROUND(H164*$I$9,0)</f>
        <v>451</v>
      </c>
      <c r="J164" s="60">
        <v>470</v>
      </c>
    </row>
    <row r="165" spans="1:10" x14ac:dyDescent="0.25">
      <c r="A165" s="48"/>
      <c r="B165" s="46" t="s">
        <v>94</v>
      </c>
      <c r="C165" s="45"/>
      <c r="D165" s="42"/>
      <c r="E165" s="49"/>
      <c r="F165" s="61"/>
      <c r="G165" s="51"/>
      <c r="H165" s="52"/>
      <c r="I165" s="53"/>
      <c r="J165" s="60">
        <v>0</v>
      </c>
    </row>
    <row r="166" spans="1:10" x14ac:dyDescent="0.25">
      <c r="A166" s="48"/>
      <c r="B166" s="46"/>
      <c r="C166" s="45"/>
      <c r="D166" s="42"/>
      <c r="E166" s="49"/>
      <c r="F166" s="61"/>
      <c r="G166" s="51"/>
      <c r="H166" s="52"/>
      <c r="I166" s="53"/>
      <c r="J166" s="60">
        <v>0</v>
      </c>
    </row>
    <row r="167" spans="1:10" x14ac:dyDescent="0.25">
      <c r="A167" s="48" t="s">
        <v>164</v>
      </c>
      <c r="B167" s="46" t="s">
        <v>151</v>
      </c>
      <c r="C167" s="45" t="s">
        <v>37</v>
      </c>
      <c r="D167" s="42" t="s">
        <v>32</v>
      </c>
      <c r="E167" s="49">
        <f>'[1]Расчет ФОТ'!$G$2</f>
        <v>306.69710806697105</v>
      </c>
      <c r="F167" s="61">
        <v>0.3</v>
      </c>
      <c r="G167" s="51">
        <f>E167*F167</f>
        <v>92.009132420091319</v>
      </c>
      <c r="H167" s="52">
        <f>G167*H8</f>
        <v>270.41484018264839</v>
      </c>
      <c r="I167" s="53">
        <f>ROUND(H167*$I$9,0)</f>
        <v>338</v>
      </c>
      <c r="J167" s="60">
        <v>352</v>
      </c>
    </row>
    <row r="168" spans="1:10" x14ac:dyDescent="0.25">
      <c r="A168" s="48"/>
      <c r="B168" s="46" t="s">
        <v>165</v>
      </c>
      <c r="C168" s="45"/>
      <c r="D168" s="42"/>
      <c r="E168" s="49"/>
      <c r="F168" s="61"/>
      <c r="G168" s="41"/>
      <c r="H168" s="57"/>
      <c r="I168" s="53"/>
      <c r="J168" s="68">
        <v>0</v>
      </c>
    </row>
    <row r="169" spans="1:10" x14ac:dyDescent="0.25">
      <c r="A169" s="48"/>
      <c r="B169" s="46"/>
      <c r="C169" s="45"/>
      <c r="D169" s="42"/>
      <c r="E169" s="49"/>
      <c r="F169" s="61"/>
      <c r="G169" s="41"/>
      <c r="H169" s="52"/>
      <c r="I169" s="53"/>
      <c r="J169" s="68">
        <v>0</v>
      </c>
    </row>
    <row r="170" spans="1:10" x14ac:dyDescent="0.25">
      <c r="A170" s="48" t="s">
        <v>166</v>
      </c>
      <c r="B170" s="46" t="s">
        <v>167</v>
      </c>
      <c r="C170" s="45" t="s">
        <v>77</v>
      </c>
      <c r="D170" s="42" t="s">
        <v>32</v>
      </c>
      <c r="E170" s="49">
        <f>'[1]Расчет ФОТ'!$G$2</f>
        <v>306.69710806697105</v>
      </c>
      <c r="F170" s="61">
        <v>0.18</v>
      </c>
      <c r="G170" s="51">
        <f>E170*F170</f>
        <v>55.205479452054789</v>
      </c>
      <c r="H170" s="52">
        <f>G170*H8</f>
        <v>162.24890410958903</v>
      </c>
      <c r="I170" s="53">
        <f>ROUND(H170*$I$9,0)</f>
        <v>203</v>
      </c>
      <c r="J170" s="60">
        <v>212</v>
      </c>
    </row>
    <row r="171" spans="1:10" x14ac:dyDescent="0.25">
      <c r="A171" s="48"/>
      <c r="B171" s="46" t="s">
        <v>168</v>
      </c>
      <c r="C171" s="45"/>
      <c r="D171" s="42"/>
      <c r="E171" s="49"/>
      <c r="F171" s="61"/>
      <c r="G171" s="41"/>
      <c r="H171" s="52"/>
      <c r="I171" s="53"/>
      <c r="J171" s="68">
        <v>0</v>
      </c>
    </row>
    <row r="172" spans="1:10" x14ac:dyDescent="0.25">
      <c r="A172" s="48"/>
      <c r="B172" s="46"/>
      <c r="C172" s="45"/>
      <c r="D172" s="42"/>
      <c r="E172" s="49"/>
      <c r="F172" s="61"/>
      <c r="G172" s="41"/>
      <c r="H172" s="52"/>
      <c r="I172" s="53"/>
      <c r="J172" s="68">
        <v>0</v>
      </c>
    </row>
    <row r="173" spans="1:10" x14ac:dyDescent="0.25">
      <c r="A173" s="48" t="s">
        <v>169</v>
      </c>
      <c r="B173" s="46" t="s">
        <v>109</v>
      </c>
      <c r="C173" s="45" t="s">
        <v>31</v>
      </c>
      <c r="D173" s="42" t="s">
        <v>32</v>
      </c>
      <c r="E173" s="49">
        <f>'[1]Расчет ФОТ'!$G$2</f>
        <v>306.69710806697105</v>
      </c>
      <c r="F173" s="61">
        <v>1.35</v>
      </c>
      <c r="G173" s="51">
        <f>E173*F173</f>
        <v>414.04109589041093</v>
      </c>
      <c r="H173" s="52">
        <f>G173*H8</f>
        <v>1216.8667808219177</v>
      </c>
      <c r="I173" s="53">
        <f>ROUND(H173*$I$9,0)</f>
        <v>1521</v>
      </c>
      <c r="J173" s="60">
        <v>1584</v>
      </c>
    </row>
    <row r="174" spans="1:10" x14ac:dyDescent="0.25">
      <c r="A174" s="48"/>
      <c r="B174" s="46" t="s">
        <v>170</v>
      </c>
      <c r="C174" s="45"/>
      <c r="D174" s="42"/>
      <c r="E174" s="49"/>
      <c r="F174" s="61"/>
      <c r="G174" s="51"/>
      <c r="H174" s="52"/>
      <c r="I174" s="53"/>
      <c r="J174" s="60">
        <v>0</v>
      </c>
    </row>
    <row r="175" spans="1:10" x14ac:dyDescent="0.25">
      <c r="A175" s="48"/>
      <c r="B175" s="46" t="s">
        <v>171</v>
      </c>
      <c r="C175" s="45"/>
      <c r="D175" s="42"/>
      <c r="E175" s="49"/>
      <c r="F175" s="50"/>
      <c r="G175" s="62"/>
      <c r="H175" s="52"/>
      <c r="I175" s="53"/>
      <c r="J175" s="54">
        <v>0</v>
      </c>
    </row>
    <row r="176" spans="1:10" x14ac:dyDescent="0.25">
      <c r="A176" s="48"/>
      <c r="B176" s="46"/>
      <c r="C176" s="45"/>
      <c r="D176" s="42"/>
      <c r="E176" s="49"/>
      <c r="F176" s="61"/>
      <c r="G176" s="62"/>
      <c r="H176" s="52"/>
      <c r="I176" s="53"/>
      <c r="J176" s="54">
        <v>0</v>
      </c>
    </row>
    <row r="177" spans="1:10" x14ac:dyDescent="0.25">
      <c r="A177" s="48" t="s">
        <v>172</v>
      </c>
      <c r="B177" s="46" t="s">
        <v>109</v>
      </c>
      <c r="C177" s="45" t="s">
        <v>37</v>
      </c>
      <c r="D177" s="42" t="s">
        <v>32</v>
      </c>
      <c r="E177" s="49">
        <f>'[1]Расчет ФОТ'!$G$2</f>
        <v>306.69710806697105</v>
      </c>
      <c r="F177" s="61">
        <v>2.7</v>
      </c>
      <c r="G177" s="51">
        <f>E177*F177</f>
        <v>828.08219178082186</v>
      </c>
      <c r="H177" s="52">
        <f>G177*H8</f>
        <v>2433.7335616438354</v>
      </c>
      <c r="I177" s="53">
        <f>ROUND(H177*$I$9,0)</f>
        <v>3042</v>
      </c>
      <c r="J177" s="60">
        <v>3168</v>
      </c>
    </row>
    <row r="178" spans="1:10" x14ac:dyDescent="0.25">
      <c r="A178" s="48"/>
      <c r="B178" s="46" t="s">
        <v>173</v>
      </c>
      <c r="C178" s="45"/>
      <c r="D178" s="42"/>
      <c r="E178" s="49"/>
      <c r="F178" s="61"/>
      <c r="G178" s="51"/>
      <c r="H178" s="52"/>
      <c r="I178" s="53"/>
      <c r="J178" s="60">
        <v>0</v>
      </c>
    </row>
    <row r="179" spans="1:10" x14ac:dyDescent="0.25">
      <c r="A179" s="48"/>
      <c r="B179" s="55" t="s">
        <v>174</v>
      </c>
      <c r="C179" s="45"/>
      <c r="D179" s="42"/>
      <c r="E179" s="49"/>
      <c r="F179" s="61"/>
      <c r="G179" s="51"/>
      <c r="H179" s="52"/>
      <c r="I179" s="53"/>
      <c r="J179" s="64">
        <v>0</v>
      </c>
    </row>
    <row r="180" spans="1:10" x14ac:dyDescent="0.25">
      <c r="A180" s="48"/>
      <c r="B180" s="55"/>
      <c r="C180" s="45"/>
      <c r="D180" s="42"/>
      <c r="E180" s="49"/>
      <c r="F180" s="61"/>
      <c r="G180" s="51"/>
      <c r="H180" s="52"/>
      <c r="I180" s="53"/>
      <c r="J180" s="64">
        <v>0</v>
      </c>
    </row>
    <row r="181" spans="1:10" x14ac:dyDescent="0.25">
      <c r="A181" s="48" t="s">
        <v>175</v>
      </c>
      <c r="B181" s="46" t="s">
        <v>109</v>
      </c>
      <c r="C181" s="45" t="s">
        <v>37</v>
      </c>
      <c r="D181" s="42" t="s">
        <v>32</v>
      </c>
      <c r="E181" s="49">
        <f>'[1]Расчет ФОТ'!$G$2</f>
        <v>306.69710806697105</v>
      </c>
      <c r="F181" s="61">
        <v>3.3</v>
      </c>
      <c r="G181" s="51">
        <f>E181*F181</f>
        <v>1012.1004566210045</v>
      </c>
      <c r="H181" s="52">
        <f>G181*H8</f>
        <v>2974.5632420091324</v>
      </c>
      <c r="I181" s="53">
        <f>ROUND(H181*$I$9,0)</f>
        <v>3718</v>
      </c>
      <c r="J181" s="60">
        <v>3872</v>
      </c>
    </row>
    <row r="182" spans="1:10" x14ac:dyDescent="0.25">
      <c r="A182" s="48"/>
      <c r="B182" s="46" t="s">
        <v>176</v>
      </c>
      <c r="C182" s="45"/>
      <c r="D182" s="42"/>
      <c r="E182" s="49"/>
      <c r="F182" s="61"/>
      <c r="G182" s="51"/>
      <c r="H182" s="82"/>
      <c r="I182" s="53"/>
      <c r="J182" s="60">
        <v>0</v>
      </c>
    </row>
    <row r="183" spans="1:10" x14ac:dyDescent="0.25">
      <c r="A183" s="48"/>
      <c r="B183" s="55" t="s">
        <v>177</v>
      </c>
      <c r="C183" s="45"/>
      <c r="D183" s="42"/>
      <c r="E183" s="83"/>
      <c r="F183" s="63"/>
      <c r="G183" s="84"/>
      <c r="H183" s="57"/>
      <c r="I183" s="53"/>
      <c r="J183" s="60"/>
    </row>
    <row r="184" spans="1:10" ht="15.75" thickBot="1" x14ac:dyDescent="0.3">
      <c r="A184" s="85"/>
      <c r="B184" s="86"/>
      <c r="C184" s="87"/>
      <c r="D184" s="88"/>
      <c r="E184" s="89"/>
      <c r="F184" s="90"/>
      <c r="G184" s="91"/>
      <c r="H184" s="92"/>
      <c r="I184" s="93"/>
      <c r="J184" s="94"/>
    </row>
    <row r="185" spans="1:10" ht="15.75" thickTop="1" x14ac:dyDescent="0.25">
      <c r="A185" s="95"/>
      <c r="B185" s="46"/>
      <c r="C185" s="96"/>
      <c r="D185" s="97"/>
      <c r="E185" s="98"/>
      <c r="F185" s="59"/>
      <c r="G185" s="99"/>
      <c r="H185" s="100"/>
      <c r="I185" s="99"/>
      <c r="J185" s="79"/>
    </row>
  </sheetData>
  <sheetProtection password="CC29" sheet="1" objects="1" scenarios="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Zeros="0" tabSelected="1" workbookViewId="0">
      <selection activeCell="B25" sqref="B25"/>
    </sheetView>
  </sheetViews>
  <sheetFormatPr defaultRowHeight="15" outlineLevelCol="1" x14ac:dyDescent="0.25"/>
  <cols>
    <col min="1" max="1" width="6.5703125" customWidth="1"/>
    <col min="2" max="2" width="64.42578125" customWidth="1"/>
    <col min="3" max="3" width="9.85546875" customWidth="1"/>
    <col min="4" max="4" width="9.140625" hidden="1" customWidth="1" outlineLevel="1"/>
    <col min="5" max="5" width="9.140625" style="3" hidden="1" customWidth="1" outlineLevel="1"/>
    <col min="6" max="8" width="9.140625" hidden="1" customWidth="1" outlineLevel="1"/>
    <col min="9" max="9" width="11.7109375" customWidth="1" collapsed="1"/>
    <col min="10" max="10" width="11.7109375" customWidth="1"/>
  </cols>
  <sheetData>
    <row r="1" spans="1:10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5">
      <c r="A2" s="1" t="s">
        <v>178</v>
      </c>
      <c r="B2" s="1"/>
      <c r="C2" s="1"/>
      <c r="D2" s="1"/>
      <c r="E2" s="2"/>
      <c r="F2" s="2"/>
      <c r="G2" s="103"/>
      <c r="H2" s="103"/>
      <c r="I2" s="103"/>
      <c r="J2" s="104"/>
    </row>
    <row r="3" spans="1:10" x14ac:dyDescent="0.25">
      <c r="A3" s="1" t="s">
        <v>179</v>
      </c>
      <c r="B3" s="1"/>
      <c r="C3" s="1"/>
      <c r="D3" s="2"/>
      <c r="E3" s="2"/>
      <c r="F3" s="103"/>
      <c r="G3" s="103"/>
      <c r="H3" s="103"/>
      <c r="I3" s="1"/>
      <c r="J3" s="105"/>
    </row>
    <row r="4" spans="1:10" ht="15.75" thickBot="1" x14ac:dyDescent="0.3">
      <c r="F4" s="3"/>
      <c r="G4" s="100"/>
      <c r="H4" s="100"/>
      <c r="I4" s="100"/>
      <c r="J4" s="79"/>
    </row>
    <row r="5" spans="1:10" ht="15.75" thickTop="1" x14ac:dyDescent="0.25">
      <c r="A5" s="106"/>
      <c r="B5" s="5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10" t="s">
        <v>8</v>
      </c>
      <c r="H5" s="11" t="s">
        <v>9</v>
      </c>
      <c r="I5" s="12" t="s">
        <v>10</v>
      </c>
      <c r="J5" s="13"/>
    </row>
    <row r="6" spans="1:10" x14ac:dyDescent="0.25">
      <c r="A6" s="107"/>
      <c r="B6" s="15" t="s">
        <v>11</v>
      </c>
      <c r="C6" s="16" t="s">
        <v>12</v>
      </c>
      <c r="D6" s="17" t="s">
        <v>13</v>
      </c>
      <c r="E6" s="18" t="s">
        <v>14</v>
      </c>
      <c r="F6" s="19" t="s">
        <v>15</v>
      </c>
      <c r="G6" s="20" t="s">
        <v>16</v>
      </c>
      <c r="H6" s="21" t="s">
        <v>17</v>
      </c>
      <c r="I6" s="22" t="s">
        <v>18</v>
      </c>
      <c r="J6" s="23" t="s">
        <v>19</v>
      </c>
    </row>
    <row r="7" spans="1:10" x14ac:dyDescent="0.25">
      <c r="A7" s="107"/>
      <c r="B7" s="24"/>
      <c r="C7" s="16"/>
      <c r="D7" s="17" t="s">
        <v>20</v>
      </c>
      <c r="E7" s="18" t="s">
        <v>21</v>
      </c>
      <c r="F7" s="19" t="s">
        <v>22</v>
      </c>
      <c r="G7" s="20" t="s">
        <v>23</v>
      </c>
      <c r="H7" s="21" t="s">
        <v>21</v>
      </c>
      <c r="I7" s="21" t="s">
        <v>24</v>
      </c>
      <c r="J7" s="25" t="s">
        <v>25</v>
      </c>
    </row>
    <row r="8" spans="1:10" x14ac:dyDescent="0.25">
      <c r="A8" s="108"/>
      <c r="B8" s="27"/>
      <c r="C8" s="28"/>
      <c r="D8" s="29"/>
      <c r="E8" s="30"/>
      <c r="F8" s="31" t="s">
        <v>26</v>
      </c>
      <c r="G8" s="32" t="s">
        <v>21</v>
      </c>
      <c r="H8" s="33">
        <f>'[1]Расчет ФОТ'!A6</f>
        <v>2.9390000000000001</v>
      </c>
      <c r="I8" s="34" t="s">
        <v>27</v>
      </c>
      <c r="J8" s="35" t="s">
        <v>28</v>
      </c>
    </row>
    <row r="9" spans="1:10" x14ac:dyDescent="0.25">
      <c r="A9" s="107"/>
      <c r="B9" s="24"/>
      <c r="C9" s="36"/>
      <c r="D9" s="17"/>
      <c r="E9" s="37"/>
      <c r="F9" s="19"/>
      <c r="G9" s="20"/>
      <c r="H9" s="38"/>
      <c r="I9" s="101">
        <v>1.25</v>
      </c>
      <c r="J9" s="102">
        <v>1.28</v>
      </c>
    </row>
    <row r="10" spans="1:10" x14ac:dyDescent="0.25">
      <c r="A10" s="109"/>
      <c r="B10" s="110"/>
      <c r="C10" s="45"/>
      <c r="D10" s="111"/>
      <c r="E10" s="83"/>
      <c r="F10" s="44"/>
      <c r="G10" s="62"/>
      <c r="H10" s="100"/>
      <c r="I10" s="62"/>
      <c r="J10" s="112"/>
    </row>
    <row r="11" spans="1:10" x14ac:dyDescent="0.25">
      <c r="A11" s="109" t="s">
        <v>180</v>
      </c>
      <c r="B11" s="46" t="s">
        <v>181</v>
      </c>
      <c r="C11" s="45" t="s">
        <v>31</v>
      </c>
      <c r="D11" s="113" t="s">
        <v>32</v>
      </c>
      <c r="E11" s="49">
        <f>'[1]Расчет ФОТ'!G2</f>
        <v>306.69710806697105</v>
      </c>
      <c r="F11" s="61">
        <v>7</v>
      </c>
      <c r="G11" s="51">
        <f>E11*F11</f>
        <v>2146.8797564687975</v>
      </c>
      <c r="H11" s="57">
        <f>G11*$H$8</f>
        <v>6309.6796042617962</v>
      </c>
      <c r="I11" s="53">
        <f>ROUND(H11*$I$9,0)</f>
        <v>7887</v>
      </c>
      <c r="J11" s="60">
        <v>8213</v>
      </c>
    </row>
    <row r="12" spans="1:10" x14ac:dyDescent="0.25">
      <c r="A12" s="109"/>
      <c r="B12" s="46" t="s">
        <v>182</v>
      </c>
      <c r="C12" s="45"/>
      <c r="D12" s="113"/>
      <c r="E12" s="49"/>
      <c r="F12" s="61"/>
      <c r="G12" s="62"/>
      <c r="H12" s="57"/>
      <c r="I12" s="57"/>
      <c r="J12" s="54">
        <v>0</v>
      </c>
    </row>
    <row r="13" spans="1:10" x14ac:dyDescent="0.25">
      <c r="A13" s="109"/>
      <c r="B13" s="46" t="s">
        <v>183</v>
      </c>
      <c r="C13" s="45"/>
      <c r="D13" s="113"/>
      <c r="E13" s="83"/>
      <c r="F13" s="63"/>
      <c r="G13" s="51"/>
      <c r="H13" s="52"/>
      <c r="I13" s="57"/>
      <c r="J13" s="64">
        <v>0</v>
      </c>
    </row>
    <row r="14" spans="1:10" x14ac:dyDescent="0.25">
      <c r="A14" s="109"/>
      <c r="B14" s="46" t="s">
        <v>184</v>
      </c>
      <c r="C14" s="45"/>
      <c r="D14" s="113"/>
      <c r="E14" s="83"/>
      <c r="F14" s="63"/>
      <c r="G14" s="51"/>
      <c r="H14" s="52"/>
      <c r="I14" s="57"/>
      <c r="J14" s="64">
        <v>0</v>
      </c>
    </row>
    <row r="15" spans="1:10" x14ac:dyDescent="0.25">
      <c r="A15" s="109"/>
      <c r="B15" s="46"/>
      <c r="C15" s="45"/>
      <c r="D15" s="113"/>
      <c r="E15" s="83"/>
      <c r="F15" s="63"/>
      <c r="G15" s="51"/>
      <c r="H15" s="52"/>
      <c r="I15" s="57"/>
      <c r="J15" s="64">
        <v>0</v>
      </c>
    </row>
    <row r="16" spans="1:10" x14ac:dyDescent="0.25">
      <c r="A16" s="109" t="s">
        <v>185</v>
      </c>
      <c r="B16" s="46" t="s">
        <v>186</v>
      </c>
      <c r="C16" s="45" t="s">
        <v>37</v>
      </c>
      <c r="D16" s="113" t="s">
        <v>32</v>
      </c>
      <c r="E16" s="49">
        <f>'[1]Расчет ФОТ'!G2</f>
        <v>306.69710806697105</v>
      </c>
      <c r="F16" s="114">
        <v>2</v>
      </c>
      <c r="G16" s="51">
        <f>E16*F16</f>
        <v>613.39421613394211</v>
      </c>
      <c r="H16" s="57">
        <f>G16*$H$8</f>
        <v>1802.7656012176558</v>
      </c>
      <c r="I16" s="53">
        <f>ROUND(H16*$I$9,0)</f>
        <v>2253</v>
      </c>
      <c r="J16" s="60">
        <v>2347</v>
      </c>
    </row>
    <row r="17" spans="1:10" x14ac:dyDescent="0.25">
      <c r="A17" s="109"/>
      <c r="B17" s="46" t="s">
        <v>187</v>
      </c>
      <c r="C17" s="45"/>
      <c r="D17" s="113"/>
      <c r="E17" s="83"/>
      <c r="F17" s="114"/>
      <c r="G17" s="51"/>
      <c r="H17" s="52"/>
      <c r="I17" s="57"/>
      <c r="J17" s="64">
        <v>0</v>
      </c>
    </row>
    <row r="18" spans="1:10" x14ac:dyDescent="0.25">
      <c r="A18" s="109"/>
      <c r="B18" s="46"/>
      <c r="C18" s="45"/>
      <c r="D18" s="113"/>
      <c r="E18" s="83"/>
      <c r="F18" s="114"/>
      <c r="G18" s="51"/>
      <c r="H18" s="52"/>
      <c r="I18" s="57"/>
      <c r="J18" s="64">
        <v>0</v>
      </c>
    </row>
    <row r="19" spans="1:10" x14ac:dyDescent="0.25">
      <c r="A19" s="109" t="s">
        <v>188</v>
      </c>
      <c r="B19" s="46" t="s">
        <v>186</v>
      </c>
      <c r="C19" s="45" t="s">
        <v>31</v>
      </c>
      <c r="D19" s="113" t="s">
        <v>32</v>
      </c>
      <c r="E19" s="49">
        <f>'[1]Расчет ФОТ'!G2</f>
        <v>306.69710806697105</v>
      </c>
      <c r="F19" s="114">
        <v>2</v>
      </c>
      <c r="G19" s="51">
        <f>E19*F19</f>
        <v>613.39421613394211</v>
      </c>
      <c r="H19" s="57">
        <f>G19*$H$8</f>
        <v>1802.7656012176558</v>
      </c>
      <c r="I19" s="53">
        <f>ROUND(H19*$I$9,0)</f>
        <v>2253</v>
      </c>
      <c r="J19" s="60">
        <v>2347</v>
      </c>
    </row>
    <row r="20" spans="1:10" x14ac:dyDescent="0.25">
      <c r="A20" s="109"/>
      <c r="B20" s="46" t="s">
        <v>189</v>
      </c>
      <c r="C20" s="45"/>
      <c r="D20" s="113"/>
      <c r="E20" s="83"/>
      <c r="F20" s="114"/>
      <c r="G20" s="62"/>
      <c r="H20" s="52"/>
      <c r="I20" s="57"/>
      <c r="J20" s="68">
        <v>0</v>
      </c>
    </row>
    <row r="21" spans="1:10" x14ac:dyDescent="0.25">
      <c r="A21" s="109"/>
      <c r="B21" s="46"/>
      <c r="C21" s="45"/>
      <c r="D21" s="113"/>
      <c r="E21" s="83"/>
      <c r="F21" s="114"/>
      <c r="G21" s="62"/>
      <c r="H21" s="52"/>
      <c r="I21" s="57"/>
      <c r="J21" s="68">
        <v>0</v>
      </c>
    </row>
    <row r="22" spans="1:10" x14ac:dyDescent="0.25">
      <c r="A22" s="109" t="s">
        <v>190</v>
      </c>
      <c r="B22" s="46" t="s">
        <v>191</v>
      </c>
      <c r="C22" s="45" t="s">
        <v>37</v>
      </c>
      <c r="D22" s="113" t="s">
        <v>32</v>
      </c>
      <c r="E22" s="49">
        <f>'[1]Расчет ФОТ'!$G$2</f>
        <v>306.69710806697105</v>
      </c>
      <c r="F22" s="114">
        <v>3.5</v>
      </c>
      <c r="G22" s="51">
        <f>E22*F22</f>
        <v>1073.4398782343987</v>
      </c>
      <c r="H22" s="57">
        <f>G22*$H$8</f>
        <v>3154.8398021308981</v>
      </c>
      <c r="I22" s="53">
        <f>ROUND(H22*$I$9,0)</f>
        <v>3944</v>
      </c>
      <c r="J22" s="60">
        <v>4106</v>
      </c>
    </row>
    <row r="23" spans="1:10" x14ac:dyDescent="0.25">
      <c r="A23" s="109"/>
      <c r="B23" s="46" t="s">
        <v>192</v>
      </c>
      <c r="C23" s="45"/>
      <c r="D23" s="113"/>
      <c r="E23" s="83"/>
      <c r="F23" s="114"/>
      <c r="G23" s="62"/>
      <c r="H23" s="52"/>
      <c r="I23" s="57"/>
      <c r="J23" s="68">
        <v>0</v>
      </c>
    </row>
    <row r="24" spans="1:10" x14ac:dyDescent="0.25">
      <c r="A24" s="109"/>
      <c r="B24" s="46" t="s">
        <v>193</v>
      </c>
      <c r="C24" s="45"/>
      <c r="D24" s="113"/>
      <c r="E24" s="83"/>
      <c r="F24" s="114"/>
      <c r="G24" s="62"/>
      <c r="H24" s="52"/>
      <c r="I24" s="57"/>
      <c r="J24" s="68">
        <v>0</v>
      </c>
    </row>
    <row r="25" spans="1:10" x14ac:dyDescent="0.25">
      <c r="A25" s="109"/>
      <c r="B25" s="46" t="s">
        <v>194</v>
      </c>
      <c r="C25" s="45"/>
      <c r="D25" s="113"/>
      <c r="E25" s="83"/>
      <c r="F25" s="114"/>
      <c r="G25" s="62"/>
      <c r="H25" s="52"/>
      <c r="I25" s="57"/>
      <c r="J25" s="68">
        <v>0</v>
      </c>
    </row>
    <row r="26" spans="1:10" x14ac:dyDescent="0.25">
      <c r="A26" s="109"/>
      <c r="B26" s="46"/>
      <c r="C26" s="45"/>
      <c r="D26" s="113"/>
      <c r="E26" s="83"/>
      <c r="F26" s="114"/>
      <c r="G26" s="62"/>
      <c r="H26" s="52"/>
      <c r="I26" s="57"/>
      <c r="J26" s="68">
        <v>0</v>
      </c>
    </row>
    <row r="27" spans="1:10" x14ac:dyDescent="0.25">
      <c r="A27" s="109" t="s">
        <v>195</v>
      </c>
      <c r="B27" s="46" t="s">
        <v>191</v>
      </c>
      <c r="C27" s="45" t="s">
        <v>37</v>
      </c>
      <c r="D27" s="113" t="s">
        <v>32</v>
      </c>
      <c r="E27" s="49">
        <f>'[1]Расчет ФОТ'!$G$2</f>
        <v>306.69710806697105</v>
      </c>
      <c r="F27" s="114">
        <v>1</v>
      </c>
      <c r="G27" s="51">
        <f>E27*F27</f>
        <v>306.69710806697105</v>
      </c>
      <c r="H27" s="57">
        <f>G27*$H$8</f>
        <v>901.38280060882789</v>
      </c>
      <c r="I27" s="53">
        <f>ROUND(H27*$I$9,0)</f>
        <v>1127</v>
      </c>
      <c r="J27" s="60">
        <v>1174</v>
      </c>
    </row>
    <row r="28" spans="1:10" x14ac:dyDescent="0.25">
      <c r="A28" s="109"/>
      <c r="B28" s="46" t="s">
        <v>196</v>
      </c>
      <c r="C28" s="45"/>
      <c r="D28" s="113"/>
      <c r="E28" s="83"/>
      <c r="F28" s="114"/>
      <c r="G28" s="62"/>
      <c r="H28" s="52"/>
      <c r="I28" s="57"/>
      <c r="J28" s="68">
        <v>0</v>
      </c>
    </row>
    <row r="29" spans="1:10" x14ac:dyDescent="0.25">
      <c r="A29" s="109"/>
      <c r="B29" s="46"/>
      <c r="C29" s="45"/>
      <c r="D29" s="113"/>
      <c r="E29" s="83"/>
      <c r="F29" s="114"/>
      <c r="G29" s="62"/>
      <c r="H29" s="52"/>
      <c r="I29" s="57"/>
      <c r="J29" s="68">
        <v>0</v>
      </c>
    </row>
    <row r="30" spans="1:10" x14ac:dyDescent="0.25">
      <c r="A30" s="109" t="s">
        <v>197</v>
      </c>
      <c r="B30" s="46" t="s">
        <v>191</v>
      </c>
      <c r="C30" s="45" t="s">
        <v>37</v>
      </c>
      <c r="D30" s="113" t="s">
        <v>32</v>
      </c>
      <c r="E30" s="49">
        <f>'[1]Расчет ФОТ'!$G$2</f>
        <v>306.69710806697105</v>
      </c>
      <c r="F30" s="114">
        <v>1</v>
      </c>
      <c r="G30" s="51">
        <f>E30*F30</f>
        <v>306.69710806697105</v>
      </c>
      <c r="H30" s="57">
        <f>G30*$H$8</f>
        <v>901.38280060882789</v>
      </c>
      <c r="I30" s="53">
        <f>ROUND(H30*$I$9,0)</f>
        <v>1127</v>
      </c>
      <c r="J30" s="60">
        <v>1174</v>
      </c>
    </row>
    <row r="31" spans="1:10" x14ac:dyDescent="0.25">
      <c r="A31" s="109"/>
      <c r="B31" s="46" t="s">
        <v>198</v>
      </c>
      <c r="C31" s="45"/>
      <c r="D31" s="113"/>
      <c r="E31" s="83"/>
      <c r="F31" s="114"/>
      <c r="G31" s="62"/>
      <c r="H31" s="100"/>
      <c r="I31" s="62"/>
      <c r="J31" s="115"/>
    </row>
    <row r="32" spans="1:10" ht="15.75" thickBot="1" x14ac:dyDescent="0.3">
      <c r="A32" s="116"/>
      <c r="B32" s="86"/>
      <c r="C32" s="117"/>
      <c r="D32" s="86"/>
      <c r="E32" s="118"/>
      <c r="F32" s="119"/>
      <c r="G32" s="120"/>
      <c r="H32" s="121"/>
      <c r="I32" s="120"/>
      <c r="J32" s="122"/>
    </row>
    <row r="33" ht="15.75" thickTop="1" x14ac:dyDescent="0.25"/>
  </sheetData>
  <sheetProtection password="CC29" sheet="1" objects="1" scenarios="1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Глава 1</vt:lpstr>
      <vt:lpstr>Глава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2018-12-04T04:34:02Z</dcterms:modified>
</cp:coreProperties>
</file>