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Глава 2" sheetId="1" r:id="rId1"/>
    <sheet name="Глава 4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7" i="1" l="1"/>
  <c r="G167" i="1" s="1"/>
  <c r="E164" i="1"/>
  <c r="G164" i="1" s="1"/>
  <c r="G160" i="1"/>
  <c r="E160" i="1"/>
  <c r="E158" i="1"/>
  <c r="G158" i="1" s="1"/>
  <c r="E155" i="1"/>
  <c r="G155" i="1" s="1"/>
  <c r="E151" i="1"/>
  <c r="G151" i="1" s="1"/>
  <c r="E147" i="1"/>
  <c r="G147" i="1" s="1"/>
  <c r="E145" i="1"/>
  <c r="G145" i="1" s="1"/>
  <c r="G142" i="1"/>
  <c r="E142" i="1"/>
  <c r="E140" i="1"/>
  <c r="G140" i="1" s="1"/>
  <c r="E137" i="1"/>
  <c r="G137" i="1" s="1"/>
  <c r="E135" i="1"/>
  <c r="G135" i="1" s="1"/>
  <c r="E132" i="1"/>
  <c r="G132" i="1" s="1"/>
  <c r="G128" i="1"/>
  <c r="E128" i="1"/>
  <c r="G125" i="1"/>
  <c r="E125" i="1"/>
  <c r="G122" i="1"/>
  <c r="E122" i="1"/>
  <c r="G119" i="1"/>
  <c r="E119" i="1"/>
  <c r="E117" i="1"/>
  <c r="G117" i="1" s="1"/>
  <c r="E115" i="1"/>
  <c r="G115" i="1" s="1"/>
  <c r="E112" i="1"/>
  <c r="G112" i="1" s="1"/>
  <c r="E109" i="1"/>
  <c r="G109" i="1" s="1"/>
  <c r="E107" i="1"/>
  <c r="G107" i="1" s="1"/>
  <c r="E104" i="1"/>
  <c r="G104" i="1" s="1"/>
  <c r="E101" i="1"/>
  <c r="G101" i="1" s="1"/>
  <c r="E99" i="1"/>
  <c r="G99" i="1" s="1"/>
  <c r="G96" i="1"/>
  <c r="E96" i="1"/>
  <c r="G94" i="1"/>
  <c r="E94" i="1"/>
  <c r="G90" i="1"/>
  <c r="E90" i="1"/>
  <c r="E87" i="1"/>
  <c r="G87" i="1" s="1"/>
  <c r="E84" i="1"/>
  <c r="G84" i="1" s="1"/>
  <c r="E81" i="1"/>
  <c r="G81" i="1" s="1"/>
  <c r="E79" i="1"/>
  <c r="G79" i="1" s="1"/>
  <c r="E76" i="1"/>
  <c r="G76" i="1" s="1"/>
  <c r="E72" i="1"/>
  <c r="G72" i="1" s="1"/>
  <c r="E68" i="1"/>
  <c r="G68" i="1" s="1"/>
  <c r="E66" i="1"/>
  <c r="G66" i="1" s="1"/>
  <c r="G63" i="1"/>
  <c r="E63" i="1"/>
  <c r="E61" i="1"/>
  <c r="G61" i="1" s="1"/>
  <c r="E58" i="1"/>
  <c r="G58" i="1" s="1"/>
  <c r="E56" i="1"/>
  <c r="G56" i="1" s="1"/>
  <c r="E53" i="1"/>
  <c r="G53" i="1" s="1"/>
  <c r="E49" i="1"/>
  <c r="G49" i="1" s="1"/>
  <c r="E46" i="1"/>
  <c r="G46" i="1" s="1"/>
  <c r="E43" i="1"/>
  <c r="G43" i="1" s="1"/>
  <c r="E40" i="1"/>
  <c r="G40" i="1" s="1"/>
  <c r="E38" i="1"/>
  <c r="G38" i="1" s="1"/>
  <c r="E36" i="1"/>
  <c r="G36" i="1" s="1"/>
  <c r="E33" i="1"/>
  <c r="G33" i="1" s="1"/>
  <c r="E31" i="1"/>
  <c r="G31" i="1" s="1"/>
  <c r="E28" i="1"/>
  <c r="G28" i="1" s="1"/>
  <c r="E25" i="1"/>
  <c r="G25" i="1" s="1"/>
  <c r="E22" i="1"/>
  <c r="G22" i="1" s="1"/>
  <c r="E20" i="1"/>
  <c r="G20" i="1" s="1"/>
  <c r="H20" i="1" s="1"/>
  <c r="E17" i="1"/>
  <c r="G17" i="1" s="1"/>
  <c r="E15" i="1"/>
  <c r="G15" i="1" s="1"/>
  <c r="E11" i="1"/>
  <c r="G11" i="1" s="1"/>
  <c r="H8" i="1"/>
  <c r="H15" i="1" l="1"/>
  <c r="I15" i="1" s="1"/>
  <c r="H22" i="1"/>
  <c r="H31" i="1"/>
  <c r="I31" i="1" s="1"/>
  <c r="H36" i="1"/>
  <c r="I36" i="1" s="1"/>
  <c r="H61" i="1"/>
  <c r="H79" i="1"/>
  <c r="H87" i="1"/>
  <c r="H104" i="1"/>
  <c r="H112" i="1"/>
  <c r="I112" i="1" s="1"/>
  <c r="H117" i="1"/>
  <c r="H151" i="1"/>
  <c r="H164" i="1"/>
  <c r="I164" i="1" s="1"/>
  <c r="H11" i="1"/>
  <c r="I11" i="1" s="1"/>
  <c r="H17" i="1"/>
  <c r="H25" i="1"/>
  <c r="H33" i="1"/>
  <c r="I33" i="1" s="1"/>
  <c r="H38" i="1"/>
  <c r="H72" i="1"/>
  <c r="H84" i="1"/>
  <c r="I84" i="1" s="1"/>
  <c r="H99" i="1"/>
  <c r="H109" i="1"/>
  <c r="I109" i="1" s="1"/>
  <c r="H115" i="1"/>
  <c r="I115" i="1" s="1"/>
  <c r="H140" i="1"/>
  <c r="H158" i="1"/>
  <c r="H167" i="1"/>
  <c r="I22" i="1"/>
  <c r="I61" i="1"/>
  <c r="I79" i="1"/>
  <c r="I87" i="1"/>
  <c r="I104" i="1"/>
  <c r="I117" i="1"/>
  <c r="I151" i="1"/>
  <c r="I17" i="1"/>
  <c r="I20" i="1"/>
  <c r="I25" i="1"/>
  <c r="I38" i="1"/>
  <c r="I72" i="1"/>
  <c r="I99" i="1"/>
  <c r="I140" i="1"/>
  <c r="I158" i="1"/>
  <c r="I167" i="1"/>
  <c r="H43" i="1"/>
  <c r="I43" i="1" s="1"/>
  <c r="H49" i="1"/>
  <c r="I49" i="1" s="1"/>
  <c r="H56" i="1"/>
  <c r="I56" i="1" s="1"/>
  <c r="H66" i="1"/>
  <c r="I66" i="1" s="1"/>
  <c r="H94" i="1"/>
  <c r="I94" i="1" s="1"/>
  <c r="H122" i="1"/>
  <c r="I122" i="1" s="1"/>
  <c r="H128" i="1"/>
  <c r="I128" i="1" s="1"/>
  <c r="H135" i="1"/>
  <c r="I135" i="1" s="1"/>
  <c r="H145" i="1"/>
  <c r="I145" i="1" s="1"/>
  <c r="H28" i="1"/>
  <c r="H40" i="1"/>
  <c r="I40" i="1" s="1"/>
  <c r="H46" i="1"/>
  <c r="I46" i="1" s="1"/>
  <c r="H53" i="1"/>
  <c r="I53" i="1" s="1"/>
  <c r="H58" i="1"/>
  <c r="H63" i="1"/>
  <c r="I63" i="1" s="1"/>
  <c r="H68" i="1"/>
  <c r="H76" i="1"/>
  <c r="H81" i="1"/>
  <c r="H90" i="1"/>
  <c r="I90" i="1" s="1"/>
  <c r="H96" i="1"/>
  <c r="H101" i="1"/>
  <c r="H107" i="1"/>
  <c r="H119" i="1"/>
  <c r="I119" i="1" s="1"/>
  <c r="H125" i="1"/>
  <c r="I125" i="1" s="1"/>
  <c r="H132" i="1"/>
  <c r="I132" i="1" s="1"/>
  <c r="H137" i="1"/>
  <c r="H142" i="1"/>
  <c r="I142" i="1" s="1"/>
  <c r="H147" i="1"/>
  <c r="H155" i="1"/>
  <c r="H160" i="1"/>
  <c r="I155" i="1" l="1"/>
  <c r="I76" i="1"/>
  <c r="I160" i="1"/>
  <c r="I147" i="1"/>
  <c r="I137" i="1"/>
  <c r="I107" i="1"/>
  <c r="I96" i="1"/>
  <c r="I81" i="1"/>
  <c r="I68" i="1"/>
  <c r="I58" i="1"/>
  <c r="I28" i="1"/>
  <c r="I101" i="1"/>
</calcChain>
</file>

<file path=xl/sharedStrings.xml><?xml version="1.0" encoding="utf-8"?>
<sst xmlns="http://schemas.openxmlformats.org/spreadsheetml/2006/main" count="370" uniqueCount="214">
  <si>
    <t>РАЗДЕЛ 1. ПРЕДПРОЕКТНЫЕ И ПРОЕКТНЫЕ РАБОТЫ</t>
  </si>
  <si>
    <t>Глава 2. СОГЛАСОВАНИЕ И ПЕРЕСОГЛАСОВАНИЕ ПРОЕКТОВ  НА СООТВЕТСТВИЕ</t>
  </si>
  <si>
    <t xml:space="preserve">                         ВЫДАННЫМ ТЕХНИЧЕСКИМ УСЛОВИЯМ</t>
  </si>
  <si>
    <t>Наименование работ и</t>
  </si>
  <si>
    <t>Единица</t>
  </si>
  <si>
    <t>Состав</t>
  </si>
  <si>
    <t>Часовой</t>
  </si>
  <si>
    <t>Трудоза-</t>
  </si>
  <si>
    <t>Фонд</t>
  </si>
  <si>
    <t>Себесто-</t>
  </si>
  <si>
    <t xml:space="preserve">Договорная цена, руб. </t>
  </si>
  <si>
    <t>газового оборудования</t>
  </si>
  <si>
    <t>измерения</t>
  </si>
  <si>
    <t>исполни-</t>
  </si>
  <si>
    <t>ФОТ,</t>
  </si>
  <si>
    <t>траты на</t>
  </si>
  <si>
    <t>оплаты</t>
  </si>
  <si>
    <t>имость,</t>
  </si>
  <si>
    <t>для пред-</t>
  </si>
  <si>
    <t>для</t>
  </si>
  <si>
    <t>телей</t>
  </si>
  <si>
    <t>руб.</t>
  </si>
  <si>
    <t>ед.изм.,</t>
  </si>
  <si>
    <t>труда,</t>
  </si>
  <si>
    <t>приятий</t>
  </si>
  <si>
    <t>населения</t>
  </si>
  <si>
    <t>чел.ч</t>
  </si>
  <si>
    <t>(без НДС)</t>
  </si>
  <si>
    <t>(c НДС)</t>
  </si>
  <si>
    <t>1.2.1.</t>
  </si>
  <si>
    <t xml:space="preserve">Согласование  проекта газораспределительной системы поселка </t>
  </si>
  <si>
    <t>объект</t>
  </si>
  <si>
    <t>инженер</t>
  </si>
  <si>
    <t>городского типа или микрорайона города с населением до 50 тыс.</t>
  </si>
  <si>
    <t>жителей</t>
  </si>
  <si>
    <t>1.2.2.</t>
  </si>
  <si>
    <t>То же, с населением до 200 тыс.жителей</t>
  </si>
  <si>
    <t>"</t>
  </si>
  <si>
    <t>1.2.3.</t>
  </si>
  <si>
    <t xml:space="preserve">Согласование проекта газораспределительной системы населен- </t>
  </si>
  <si>
    <t>ного пункта сельской местности при количестве домов до 10</t>
  </si>
  <si>
    <t>1.2.4.</t>
  </si>
  <si>
    <t>То же, при количестве жилых домов до 50</t>
  </si>
  <si>
    <t>1.2.5.</t>
  </si>
  <si>
    <t>То же, при количестве жилых домов до 100</t>
  </si>
  <si>
    <t>(На каждые дополнительные 10 домов применять коэф.1,1)</t>
  </si>
  <si>
    <t>1.2.6.</t>
  </si>
  <si>
    <t>Согласование проекта прокладки  подземного газопровода</t>
  </si>
  <si>
    <t>в населенном пункте</t>
  </si>
  <si>
    <t>1.2.7.</t>
  </si>
  <si>
    <t>То же, надземного газопровода</t>
  </si>
  <si>
    <t>1.2.8.</t>
  </si>
  <si>
    <t xml:space="preserve">Согласование проекта прокладки межпоселкового подземного </t>
  </si>
  <si>
    <t>газопровода протяженностью до 5 км</t>
  </si>
  <si>
    <t>1.2.9.</t>
  </si>
  <si>
    <t>То же, протяженностью до 10 км</t>
  </si>
  <si>
    <t>(На каждые дополнит. 5 км свыше 10 км применять коэф.1,5)</t>
  </si>
  <si>
    <t>1.2.10.</t>
  </si>
  <si>
    <t xml:space="preserve">Согласование проекта строительства ГРП </t>
  </si>
  <si>
    <t>1.2.11.</t>
  </si>
  <si>
    <t xml:space="preserve">Согласование проекта  установки  ШРП </t>
  </si>
  <si>
    <t>1.2.12.</t>
  </si>
  <si>
    <t xml:space="preserve">Согласование проекта газораспределительной системы </t>
  </si>
  <si>
    <t xml:space="preserve">предприятия или котельной с ГРУ </t>
  </si>
  <si>
    <t>1.2.13.</t>
  </si>
  <si>
    <t xml:space="preserve">предприятия или котельной  </t>
  </si>
  <si>
    <t>1.2.14.</t>
  </si>
  <si>
    <t>общественного здания производственного назначения</t>
  </si>
  <si>
    <t>1.2.15.</t>
  </si>
  <si>
    <t xml:space="preserve">Согласование проекта на установку бытовых газовых приборов в </t>
  </si>
  <si>
    <t>производственном, общественном (административном) и других</t>
  </si>
  <si>
    <t>зданиях</t>
  </si>
  <si>
    <t>1.2.16.</t>
  </si>
  <si>
    <t xml:space="preserve">Согласование проекта реконструкции (протяжка, санация)  </t>
  </si>
  <si>
    <t>подземного газопровода</t>
  </si>
  <si>
    <t>1.2.17.</t>
  </si>
  <si>
    <t>Согласование проекта реконструкции ГРП</t>
  </si>
  <si>
    <t>1.2.18.</t>
  </si>
  <si>
    <t>Согласование проекта на вынос и(или) демонтаж подземного</t>
  </si>
  <si>
    <t>газопровода</t>
  </si>
  <si>
    <t>1.2.19.</t>
  </si>
  <si>
    <t>1.2.20.</t>
  </si>
  <si>
    <t>Согласование проекта  реконструкции газораспределительной</t>
  </si>
  <si>
    <t>системы предприятия или котельной</t>
  </si>
  <si>
    <t>1.2.21.</t>
  </si>
  <si>
    <t xml:space="preserve">Согласование проекта на установку промышл. счетчика газа </t>
  </si>
  <si>
    <t>счетчик</t>
  </si>
  <si>
    <t>1.2.22.</t>
  </si>
  <si>
    <t xml:space="preserve">Согласование проекта газораспределительной системы жилого </t>
  </si>
  <si>
    <t xml:space="preserve">дома от места подключения до приборов с количеством квартир </t>
  </si>
  <si>
    <t xml:space="preserve">до 20 </t>
  </si>
  <si>
    <t>1.2.23.</t>
  </si>
  <si>
    <t xml:space="preserve">Согласование проекта газораспределительной системы от места </t>
  </si>
  <si>
    <t xml:space="preserve">подключения до прибора многоквартирного жилого дома с одним </t>
  </si>
  <si>
    <t xml:space="preserve">вводом и фасадным газопроводом </t>
  </si>
  <si>
    <t>1.2.24.</t>
  </si>
  <si>
    <t xml:space="preserve">подключения до прибора многоквартирного жилого дома </t>
  </si>
  <si>
    <t>1.2.25.</t>
  </si>
  <si>
    <t xml:space="preserve">То же, при планировке квартир в двух уровнях </t>
  </si>
  <si>
    <t>1.2.26.</t>
  </si>
  <si>
    <t xml:space="preserve">подключения до прибора многоквартирного жилого дома с ШРП </t>
  </si>
  <si>
    <t>1.2.27.</t>
  </si>
  <si>
    <t>Согласование проекта прокладки  других инженерных подземных</t>
  </si>
  <si>
    <t xml:space="preserve"> коммуникаций</t>
  </si>
  <si>
    <t>1.2.28.</t>
  </si>
  <si>
    <t>Согласование места размещения объекта строительства</t>
  </si>
  <si>
    <t>(с выездом на место с коэф.1,5)</t>
  </si>
  <si>
    <t>1.2.29.</t>
  </si>
  <si>
    <t xml:space="preserve">Пересогласование  проекта газораспределительной системы </t>
  </si>
  <si>
    <t>поселка городского типа или микрорайона города с населением</t>
  </si>
  <si>
    <t xml:space="preserve"> до 50 тыс.жителей</t>
  </si>
  <si>
    <t>1.2.30.</t>
  </si>
  <si>
    <t>1.2.31.</t>
  </si>
  <si>
    <t>Пересогласование проекта газораспределительной системы насе-</t>
  </si>
  <si>
    <t>ленного пункта сельской местности при количестве домов до 10</t>
  </si>
  <si>
    <t>1.2.32.</t>
  </si>
  <si>
    <t>1.2.33.</t>
  </si>
  <si>
    <t>(На каждые дополнительные 10 домов цена увеличивается на 10 %)</t>
  </si>
  <si>
    <t>1.2.34.</t>
  </si>
  <si>
    <t>Пересогласование проекта прокладки  подземного газопровода</t>
  </si>
  <si>
    <t>1.2.35.</t>
  </si>
  <si>
    <t>1.2.36.</t>
  </si>
  <si>
    <t xml:space="preserve">Пересогласование проекта прокладки межпоселкового </t>
  </si>
  <si>
    <t>подземного газопровода протяженностью до 5 км</t>
  </si>
  <si>
    <t>1.2.37.</t>
  </si>
  <si>
    <t>(На каждые дополнительные 5 км свыше 10 км цена увеличи-</t>
  </si>
  <si>
    <t>вается на 50 %)</t>
  </si>
  <si>
    <t>1.2.38.</t>
  </si>
  <si>
    <t xml:space="preserve">Пересогласование проекта строительства ГРП </t>
  </si>
  <si>
    <t>1.2.39.</t>
  </si>
  <si>
    <t xml:space="preserve">Пересогласование проекта установки ШРП </t>
  </si>
  <si>
    <t>1.2.40.</t>
  </si>
  <si>
    <t xml:space="preserve">Пересогласование проекта газораспределительной системы </t>
  </si>
  <si>
    <t>1.2.41.</t>
  </si>
  <si>
    <t>1.2.42.</t>
  </si>
  <si>
    <t>1.2.43.</t>
  </si>
  <si>
    <t xml:space="preserve">Пересогласование проекта на установку бытовых газовых </t>
  </si>
  <si>
    <t xml:space="preserve">приборов в производственном,общественном (административном) </t>
  </si>
  <si>
    <t>и других зданиях</t>
  </si>
  <si>
    <t>1.2.44.</t>
  </si>
  <si>
    <t xml:space="preserve">Пересогласование проекта реконструкции (протяжка, санация)  </t>
  </si>
  <si>
    <t>1.2.45.</t>
  </si>
  <si>
    <t>Пересогласование проекта реконструкции ГРП</t>
  </si>
  <si>
    <t>1.2.46.</t>
  </si>
  <si>
    <t>Пересогласование проекта на вынос и(или) демонтаж подземного</t>
  </si>
  <si>
    <t>1.2.47.</t>
  </si>
  <si>
    <t>1.2.48.</t>
  </si>
  <si>
    <t>Пересогласование проекта на реконструкцию газораспределитель-</t>
  </si>
  <si>
    <t>ной системы предприятия или котельной</t>
  </si>
  <si>
    <t>1.2.49.</t>
  </si>
  <si>
    <t xml:space="preserve">Пересогласование проекта на установку промышл. счетчика газа </t>
  </si>
  <si>
    <t>1.2.50.</t>
  </si>
  <si>
    <t xml:space="preserve">жилого дома от места подключения до приборов  с количеством </t>
  </si>
  <si>
    <t xml:space="preserve">квартир до 20 </t>
  </si>
  <si>
    <t>1.2.51.</t>
  </si>
  <si>
    <t xml:space="preserve">Пересогласование проекта газораспределительной системы от </t>
  </si>
  <si>
    <t xml:space="preserve">места подключения до прибора многоквартирного жилого дома с </t>
  </si>
  <si>
    <t xml:space="preserve">одним вводом и фасадным газопроводом </t>
  </si>
  <si>
    <t>1.2.52.</t>
  </si>
  <si>
    <t xml:space="preserve">места подключения до прибора многоквартирного жилого дома </t>
  </si>
  <si>
    <t>1.2.53.</t>
  </si>
  <si>
    <t>1.2.54.</t>
  </si>
  <si>
    <t xml:space="preserve">от места подключения до прибора многоквартирного жилого дома </t>
  </si>
  <si>
    <t xml:space="preserve">с ШРП </t>
  </si>
  <si>
    <t>1.2.55.</t>
  </si>
  <si>
    <t>Пересогласование проекта прокладки  других инженерных</t>
  </si>
  <si>
    <t>подземных коммуникаций</t>
  </si>
  <si>
    <t>1.2.56.</t>
  </si>
  <si>
    <t>Пересогласование места размещения объекта строительства</t>
  </si>
  <si>
    <t>1.4.1.</t>
  </si>
  <si>
    <t>Разработка проекта газоснабжения индивидуальной бани, теплицы,</t>
  </si>
  <si>
    <t>1.4.2.</t>
  </si>
  <si>
    <t xml:space="preserve">Разработка эскиза установки бытового счетчика газа на существую- </t>
  </si>
  <si>
    <t xml:space="preserve">щем газопроводе </t>
  </si>
  <si>
    <t>1.4.3.</t>
  </si>
  <si>
    <t xml:space="preserve">Составление  рабочего проекта на установку газовой плиты от </t>
  </si>
  <si>
    <t xml:space="preserve">индивидуальной газобаллонной установки с размещением </t>
  </si>
  <si>
    <t xml:space="preserve">установки в шкафу </t>
  </si>
  <si>
    <t>1.4.4.</t>
  </si>
  <si>
    <t>Составление исполнительной схемы стыков подземного</t>
  </si>
  <si>
    <t>газопровода при  длине до 10 м</t>
  </si>
  <si>
    <t>1.4.5.</t>
  </si>
  <si>
    <t xml:space="preserve">То же,  при длине газопровода от 11 до 100 м </t>
  </si>
  <si>
    <t>1.4.6.</t>
  </si>
  <si>
    <t xml:space="preserve">То же,  при длине газопровода  от 101 до 200 м </t>
  </si>
  <si>
    <t>1.4.7.</t>
  </si>
  <si>
    <t>Разработка заключения по электрозащите</t>
  </si>
  <si>
    <t>заключение</t>
  </si>
  <si>
    <t>1.4.8.</t>
  </si>
  <si>
    <t>Подготовка заключения по использованию газообразного топлива</t>
  </si>
  <si>
    <t>1.4.9.</t>
  </si>
  <si>
    <t>Выдача консультаций по вопросам газоснабжения жилого дома,</t>
  </si>
  <si>
    <t>консультация</t>
  </si>
  <si>
    <t>бани, летней кухни и др.объектов при установке бытовых приборов</t>
  </si>
  <si>
    <t>1.4.10.</t>
  </si>
  <si>
    <t xml:space="preserve">Выдача консультаций по вопросам газоснабжения предприятия </t>
  </si>
  <si>
    <t>или котельной</t>
  </si>
  <si>
    <t>1.4.11.</t>
  </si>
  <si>
    <t>То же, общественного (административного) здания при установке</t>
  </si>
  <si>
    <t>бытовых газовых приборов</t>
  </si>
  <si>
    <t>1.4.12.</t>
  </si>
  <si>
    <t>Выдача копий архивных  документов предприятиям</t>
  </si>
  <si>
    <t>1.4.13.</t>
  </si>
  <si>
    <t>Выдача копий архивных  документов населению</t>
  </si>
  <si>
    <t>Примечания</t>
  </si>
  <si>
    <t xml:space="preserve">1 Стоимость проектных работ, не включенных в главу 4 раздела 1, определяются на основе </t>
  </si>
  <si>
    <t xml:space="preserve">   "Справочника базовых цен на проектные работы для строительства", Газооборудование и   </t>
  </si>
  <si>
    <t xml:space="preserve">    газоснабжение промышленных предприятий, зданий и сооружений. Наружное освещение. </t>
  </si>
  <si>
    <t xml:space="preserve">    М., Минстрой России, 1995.</t>
  </si>
  <si>
    <t xml:space="preserve">2 При внесении изменений в проектное решение или эскиз  (пункты 1.4.1 - 1.4.3)  или в исполнительную </t>
  </si>
  <si>
    <t xml:space="preserve">   схему стыков (пункты 1.4.4 - 1.4.6) стоимость дополнительных работ определяется ГРО с помощью</t>
  </si>
  <si>
    <t xml:space="preserve">   понижающих коэффициентов исходя из объема вносимых изменений (корректировок).</t>
  </si>
  <si>
    <t xml:space="preserve">3 При необходимости выезда на место обследования применять к тарифу коэф.1,5. </t>
  </si>
  <si>
    <t>Глава 4. ПРОЕКТНЫЕ, КОНСУЛЬТАЦИОННЫЕ И 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</si>
</sst>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sz val="9"/>
      <color indexed="9"/>
      <name val="Arial Cyr"/>
      <charset val="204"/>
    </font>
    <font>
      <sz val="10"/>
      <name val="Arial Cyr"/>
      <charset val="204"/>
    </font>
    <font>
      <sz val="10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Fill="1" applyAlignment="1">
      <alignment horizontal="centerContinuous"/>
    </xf>
    <xf numFmtId="1" fontId="0" fillId="0" borderId="0" xfId="0" applyNumberFormat="1" applyBorder="1" applyAlignment="1">
      <alignment horizontal="centerContinuous"/>
    </xf>
    <xf numFmtId="1" fontId="0" fillId="0" borderId="0" xfId="0" applyNumberForma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/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49" fontId="2" fillId="0" borderId="1" xfId="0" applyNumberFormat="1" applyFont="1" applyBorder="1" applyAlignment="1">
      <alignment horizontal="centerContinuous"/>
    </xf>
    <xf numFmtId="49" fontId="2" fillId="0" borderId="2" xfId="0" applyNumberFormat="1" applyFont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Continuous"/>
    </xf>
    <xf numFmtId="49" fontId="2" fillId="0" borderId="8" xfId="0" applyNumberFormat="1" applyFont="1" applyBorder="1" applyAlignment="1">
      <alignment horizontal="centerContinuous"/>
    </xf>
    <xf numFmtId="0" fontId="2" fillId="0" borderId="8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2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4" xfId="0" applyFont="1" applyBorder="1"/>
    <xf numFmtId="49" fontId="2" fillId="0" borderId="14" xfId="0" applyNumberFormat="1" applyFont="1" applyBorder="1" applyAlignment="1">
      <alignment horizontal="center"/>
    </xf>
    <xf numFmtId="2" fontId="2" fillId="0" borderId="15" xfId="0" applyNumberFormat="1" applyFont="1" applyFill="1" applyBorder="1"/>
    <xf numFmtId="0" fontId="2" fillId="0" borderId="16" xfId="0" applyFont="1" applyFill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164" fontId="3" fillId="0" borderId="16" xfId="0" applyNumberFormat="1" applyFont="1" applyBorder="1"/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8" xfId="0" applyFont="1" applyBorder="1"/>
    <xf numFmtId="49" fontId="2" fillId="0" borderId="0" xfId="0" applyNumberFormat="1" applyFont="1" applyBorder="1" applyAlignment="1">
      <alignment horizontal="center"/>
    </xf>
    <xf numFmtId="2" fontId="2" fillId="0" borderId="0" xfId="0" applyNumberFormat="1" applyFont="1" applyFill="1" applyBorder="1"/>
    <xf numFmtId="0" fontId="2" fillId="0" borderId="18" xfId="0" applyFont="1" applyFill="1" applyBorder="1" applyAlignment="1">
      <alignment horizontal="center"/>
    </xf>
    <xf numFmtId="164" fontId="3" fillId="0" borderId="9" xfId="0" applyNumberFormat="1" applyFont="1" applyBorder="1"/>
    <xf numFmtId="49" fontId="0" fillId="0" borderId="7" xfId="0" applyNumberForma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9" xfId="0" applyBorder="1"/>
    <xf numFmtId="49" fontId="0" fillId="0" borderId="0" xfId="0" applyNumberFormat="1" applyBorder="1" applyAlignment="1">
      <alignment horizontal="center"/>
    </xf>
    <xf numFmtId="0" fontId="0" fillId="0" borderId="9" xfId="0" applyFill="1" applyBorder="1"/>
    <xf numFmtId="0" fontId="0" fillId="0" borderId="1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49" fontId="0" fillId="0" borderId="7" xfId="0" applyNumberFormat="1" applyBorder="1" applyAlignment="1">
      <alignment horizontal="right"/>
    </xf>
    <xf numFmtId="0" fontId="0" fillId="0" borderId="0" xfId="0" applyBorder="1"/>
    <xf numFmtId="49" fontId="0" fillId="0" borderId="9" xfId="0" applyNumberFormat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9" xfId="0" applyNumberFormat="1" applyFill="1" applyBorder="1" applyAlignment="1">
      <alignment horizontal="center"/>
    </xf>
    <xf numFmtId="4" fontId="0" fillId="0" borderId="12" xfId="0" applyNumberFormat="1" applyFill="1" applyBorder="1"/>
    <xf numFmtId="0" fontId="0" fillId="0" borderId="0" xfId="0" applyBorder="1" applyAlignment="1">
      <alignment horizontal="left"/>
    </xf>
    <xf numFmtId="4" fontId="0" fillId="0" borderId="9" xfId="0" applyNumberFormat="1" applyBorder="1" applyAlignment="1">
      <alignment horizontal="center"/>
    </xf>
    <xf numFmtId="4" fontId="0" fillId="0" borderId="19" xfId="0" applyNumberFormat="1" applyFill="1" applyBorder="1"/>
    <xf numFmtId="2" fontId="0" fillId="0" borderId="0" xfId="0" applyNumberFormat="1" applyFill="1" applyBorder="1"/>
    <xf numFmtId="4" fontId="0" fillId="0" borderId="19" xfId="0" applyNumberFormat="1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4" fontId="0" fillId="0" borderId="9" xfId="0" applyNumberFormat="1" applyBorder="1"/>
    <xf numFmtId="0" fontId="2" fillId="0" borderId="0" xfId="0" applyFont="1" applyBorder="1"/>
    <xf numFmtId="49" fontId="0" fillId="0" borderId="20" xfId="0" applyNumberFormat="1" applyBorder="1" applyAlignment="1">
      <alignment horizontal="right"/>
    </xf>
    <xf numFmtId="0" fontId="0" fillId="0" borderId="21" xfId="0" applyBorder="1"/>
    <xf numFmtId="0" fontId="0" fillId="0" borderId="22" xfId="0" applyBorder="1" applyAlignment="1">
      <alignment horizontal="center"/>
    </xf>
    <xf numFmtId="49" fontId="0" fillId="0" borderId="21" xfId="0" applyNumberFormat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2" xfId="0" applyNumberFormat="1" applyFill="1" applyBorder="1" applyAlignment="1">
      <alignment horizontal="center"/>
    </xf>
    <xf numFmtId="4" fontId="0" fillId="0" borderId="23" xfId="0" applyNumberForma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12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5" xfId="0" applyBorder="1"/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right"/>
    </xf>
    <xf numFmtId="4" fontId="0" fillId="0" borderId="19" xfId="0" applyNumberFormat="1" applyBorder="1"/>
    <xf numFmtId="4" fontId="0" fillId="0" borderId="18" xfId="0" applyNumberFormat="1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4" fontId="0" fillId="0" borderId="25" xfId="0" applyNumberFormat="1" applyFill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%20&#1055;&#1056;&#1045;&#1049;&#1057;_1%20&#1055;&#1048;&#1056;%20&#1075;&#1083;&#1072;&#1074;&#1072;%202,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лава 1"/>
      <sheetName val="Глава 2"/>
      <sheetName val="Глава 3"/>
      <sheetName val="Глава 4 с доп 1.4.14"/>
      <sheetName val="Расчет ФОТ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G2">
            <v>306.89497716894982</v>
          </cell>
        </row>
        <row r="6">
          <cell r="A6">
            <v>2.9390000000000001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showZeros="0" workbookViewId="0">
      <selection activeCell="K1" sqref="K1:K1048576"/>
    </sheetView>
  </sheetViews>
  <sheetFormatPr defaultRowHeight="15" outlineLevelCol="1" x14ac:dyDescent="0.25"/>
  <cols>
    <col min="1" max="1" width="6.5703125" customWidth="1"/>
    <col min="2" max="2" width="60.5703125" customWidth="1"/>
    <col min="3" max="3" width="9.85546875" customWidth="1"/>
    <col min="4" max="4" width="9.28515625" hidden="1" customWidth="1" outlineLevel="1"/>
    <col min="5" max="5" width="9.85546875" style="6" hidden="1" customWidth="1" outlineLevel="1"/>
    <col min="6" max="6" width="9.42578125" style="6" hidden="1" customWidth="1" outlineLevel="1"/>
    <col min="7" max="7" width="8.7109375" hidden="1" customWidth="1" outlineLevel="1"/>
    <col min="8" max="8" width="9.42578125" hidden="1" customWidth="1" outlineLevel="1"/>
    <col min="9" max="9" width="11.7109375" customWidth="1" collapsed="1"/>
    <col min="10" max="10" width="11.7109375" customWidth="1"/>
  </cols>
  <sheetData>
    <row r="1" spans="1:10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x14ac:dyDescent="0.25">
      <c r="A2" s="1" t="s">
        <v>1</v>
      </c>
      <c r="B2" s="1"/>
      <c r="C2" s="1"/>
      <c r="D2" s="1"/>
      <c r="E2" s="2"/>
      <c r="F2" s="2"/>
      <c r="G2" s="3"/>
      <c r="H2" s="3"/>
      <c r="I2" s="4"/>
      <c r="J2" s="5"/>
    </row>
    <row r="3" spans="1:10" x14ac:dyDescent="0.25">
      <c r="A3" s="1" t="s">
        <v>2</v>
      </c>
      <c r="B3" s="1"/>
      <c r="C3" s="1"/>
      <c r="D3" s="1"/>
      <c r="E3" s="2"/>
      <c r="F3" s="2"/>
      <c r="G3" s="3"/>
      <c r="H3" s="3"/>
      <c r="I3" s="4"/>
      <c r="J3" s="5"/>
    </row>
    <row r="4" spans="1:10" ht="15.75" thickBot="1" x14ac:dyDescent="0.3">
      <c r="G4" s="7"/>
      <c r="H4" s="7"/>
      <c r="I4" s="8"/>
      <c r="J4" s="9"/>
    </row>
    <row r="5" spans="1:10" ht="15.75" thickTop="1" x14ac:dyDescent="0.25">
      <c r="A5" s="10"/>
      <c r="B5" s="11" t="s">
        <v>3</v>
      </c>
      <c r="C5" s="12" t="s">
        <v>4</v>
      </c>
      <c r="D5" s="13" t="s">
        <v>5</v>
      </c>
      <c r="E5" s="14" t="s">
        <v>6</v>
      </c>
      <c r="F5" s="15" t="s">
        <v>7</v>
      </c>
      <c r="G5" s="16" t="s">
        <v>8</v>
      </c>
      <c r="H5" s="17" t="s">
        <v>9</v>
      </c>
      <c r="I5" s="102" t="s">
        <v>10</v>
      </c>
      <c r="J5" s="103"/>
    </row>
    <row r="6" spans="1:10" x14ac:dyDescent="0.25">
      <c r="A6" s="18"/>
      <c r="B6" s="19" t="s">
        <v>11</v>
      </c>
      <c r="C6" s="20" t="s">
        <v>12</v>
      </c>
      <c r="D6" s="21" t="s">
        <v>13</v>
      </c>
      <c r="E6" s="22" t="s">
        <v>14</v>
      </c>
      <c r="F6" s="23" t="s">
        <v>15</v>
      </c>
      <c r="G6" s="24" t="s">
        <v>16</v>
      </c>
      <c r="H6" s="25" t="s">
        <v>17</v>
      </c>
      <c r="I6" s="26" t="s">
        <v>18</v>
      </c>
      <c r="J6" s="27" t="s">
        <v>19</v>
      </c>
    </row>
    <row r="7" spans="1:10" x14ac:dyDescent="0.25">
      <c r="A7" s="18"/>
      <c r="B7" s="28"/>
      <c r="C7" s="20"/>
      <c r="D7" s="21" t="s">
        <v>20</v>
      </c>
      <c r="E7" s="22" t="s">
        <v>21</v>
      </c>
      <c r="F7" s="23" t="s">
        <v>22</v>
      </c>
      <c r="G7" s="24" t="s">
        <v>23</v>
      </c>
      <c r="H7" s="25" t="s">
        <v>21</v>
      </c>
      <c r="I7" s="25" t="s">
        <v>24</v>
      </c>
      <c r="J7" s="29" t="s">
        <v>25</v>
      </c>
    </row>
    <row r="8" spans="1:10" x14ac:dyDescent="0.25">
      <c r="A8" s="30"/>
      <c r="B8" s="31"/>
      <c r="C8" s="32"/>
      <c r="D8" s="33"/>
      <c r="E8" s="34">
        <v>1.1000000000000001</v>
      </c>
      <c r="F8" s="35" t="s">
        <v>26</v>
      </c>
      <c r="G8" s="36" t="s">
        <v>21</v>
      </c>
      <c r="H8" s="37">
        <f>'[1]Расчет ФОТ'!A6</f>
        <v>2.9390000000000001</v>
      </c>
      <c r="I8" s="38" t="s">
        <v>27</v>
      </c>
      <c r="J8" s="39" t="s">
        <v>28</v>
      </c>
    </row>
    <row r="9" spans="1:10" x14ac:dyDescent="0.25">
      <c r="A9" s="18"/>
      <c r="B9" s="40"/>
      <c r="C9" s="41"/>
      <c r="D9" s="42"/>
      <c r="E9" s="43"/>
      <c r="F9" s="44"/>
      <c r="G9" s="24"/>
      <c r="H9" s="45"/>
      <c r="I9" s="99">
        <v>1.25</v>
      </c>
      <c r="J9" s="100">
        <v>1.28</v>
      </c>
    </row>
    <row r="10" spans="1:10" x14ac:dyDescent="0.25">
      <c r="A10" s="46"/>
      <c r="B10" s="47"/>
      <c r="C10" s="48"/>
      <c r="D10" s="49"/>
      <c r="E10" s="50"/>
      <c r="F10" s="51"/>
      <c r="G10" s="52"/>
      <c r="H10" s="48"/>
      <c r="I10" s="53"/>
      <c r="J10" s="54">
        <v>1.298</v>
      </c>
    </row>
    <row r="11" spans="1:10" x14ac:dyDescent="0.25">
      <c r="A11" s="55" t="s">
        <v>29</v>
      </c>
      <c r="B11" s="56" t="s">
        <v>30</v>
      </c>
      <c r="C11" s="52" t="s">
        <v>31</v>
      </c>
      <c r="D11" s="57" t="s">
        <v>32</v>
      </c>
      <c r="E11" s="58">
        <f>'[1]Расчет ФОТ'!$G$2</f>
        <v>306.89497716894982</v>
      </c>
      <c r="F11" s="58">
        <v>3</v>
      </c>
      <c r="G11" s="59">
        <f>E11*F11</f>
        <v>920.68493150684947</v>
      </c>
      <c r="H11" s="60">
        <f>G11*H8</f>
        <v>2705.8930136986305</v>
      </c>
      <c r="I11" s="61">
        <f>ROUND(H11*$I$9,0)</f>
        <v>3382</v>
      </c>
      <c r="J11" s="62"/>
    </row>
    <row r="12" spans="1:10" x14ac:dyDescent="0.25">
      <c r="A12" s="55"/>
      <c r="B12" s="63" t="s">
        <v>33</v>
      </c>
      <c r="C12" s="52"/>
      <c r="D12" s="57"/>
      <c r="E12" s="58"/>
      <c r="F12" s="58"/>
      <c r="G12" s="59"/>
      <c r="H12" s="64"/>
      <c r="I12" s="61"/>
      <c r="J12" s="65"/>
    </row>
    <row r="13" spans="1:10" x14ac:dyDescent="0.25">
      <c r="A13" s="55"/>
      <c r="B13" s="63" t="s">
        <v>34</v>
      </c>
      <c r="C13" s="48"/>
      <c r="D13" s="57"/>
      <c r="E13" s="66"/>
      <c r="F13" s="53"/>
      <c r="G13" s="59"/>
      <c r="H13" s="64"/>
      <c r="I13" s="61"/>
      <c r="J13" s="65"/>
    </row>
    <row r="14" spans="1:10" x14ac:dyDescent="0.25">
      <c r="A14" s="55"/>
      <c r="B14" s="63"/>
      <c r="C14" s="48"/>
      <c r="D14" s="57"/>
      <c r="E14" s="66"/>
      <c r="F14" s="53"/>
      <c r="G14" s="59"/>
      <c r="H14" s="64"/>
      <c r="I14" s="61"/>
      <c r="J14" s="65"/>
    </row>
    <row r="15" spans="1:10" x14ac:dyDescent="0.25">
      <c r="A15" s="55" t="s">
        <v>35</v>
      </c>
      <c r="B15" s="63" t="s">
        <v>36</v>
      </c>
      <c r="C15" s="52" t="s">
        <v>37</v>
      </c>
      <c r="D15" s="57" t="s">
        <v>32</v>
      </c>
      <c r="E15" s="58">
        <f>'[1]Расчет ФОТ'!$G$2</f>
        <v>306.89497716894982</v>
      </c>
      <c r="F15" s="58">
        <v>10</v>
      </c>
      <c r="G15" s="59">
        <f>E15*F15</f>
        <v>3068.9497716894984</v>
      </c>
      <c r="H15" s="60">
        <f>G15*H8</f>
        <v>9019.6433789954353</v>
      </c>
      <c r="I15" s="61">
        <f>ROUND(H15*$I$9,0)</f>
        <v>11275</v>
      </c>
      <c r="J15" s="62"/>
    </row>
    <row r="16" spans="1:10" x14ac:dyDescent="0.25">
      <c r="A16" s="55"/>
      <c r="B16" s="56"/>
      <c r="C16" s="48"/>
      <c r="D16" s="57"/>
      <c r="E16" s="66"/>
      <c r="F16" s="53"/>
      <c r="G16" s="59"/>
      <c r="H16" s="64"/>
      <c r="I16" s="61"/>
      <c r="J16" s="65"/>
    </row>
    <row r="17" spans="1:10" x14ac:dyDescent="0.25">
      <c r="A17" s="55" t="s">
        <v>38</v>
      </c>
      <c r="B17" s="56" t="s">
        <v>39</v>
      </c>
      <c r="C17" s="52" t="s">
        <v>37</v>
      </c>
      <c r="D17" s="57" t="s">
        <v>32</v>
      </c>
      <c r="E17" s="58">
        <f>'[1]Расчет ФОТ'!$G$2</f>
        <v>306.89497716894982</v>
      </c>
      <c r="F17" s="58">
        <v>1</v>
      </c>
      <c r="G17" s="59">
        <f>E17*F17</f>
        <v>306.89497716894982</v>
      </c>
      <c r="H17" s="64">
        <f>G17*H8</f>
        <v>901.96433789954358</v>
      </c>
      <c r="I17" s="61">
        <f>ROUND(H17*$I$9,0)</f>
        <v>1127</v>
      </c>
      <c r="J17" s="67">
        <v>1175</v>
      </c>
    </row>
    <row r="18" spans="1:10" x14ac:dyDescent="0.25">
      <c r="A18" s="55"/>
      <c r="B18" s="56" t="s">
        <v>40</v>
      </c>
      <c r="C18" s="52"/>
      <c r="D18" s="57"/>
      <c r="E18" s="58"/>
      <c r="F18" s="58"/>
      <c r="G18" s="68"/>
      <c r="H18" s="64"/>
      <c r="I18" s="61"/>
      <c r="J18" s="65">
        <v>0</v>
      </c>
    </row>
    <row r="19" spans="1:10" x14ac:dyDescent="0.25">
      <c r="A19" s="55"/>
      <c r="B19" s="56"/>
      <c r="C19" s="48"/>
      <c r="D19" s="57"/>
      <c r="E19" s="66"/>
      <c r="F19" s="53"/>
      <c r="G19" s="68"/>
      <c r="H19" s="64"/>
      <c r="I19" s="61"/>
      <c r="J19" s="65">
        <v>0</v>
      </c>
    </row>
    <row r="20" spans="1:10" x14ac:dyDescent="0.25">
      <c r="A20" s="55" t="s">
        <v>41</v>
      </c>
      <c r="B20" s="56" t="s">
        <v>42</v>
      </c>
      <c r="C20" s="52" t="s">
        <v>37</v>
      </c>
      <c r="D20" s="57" t="s">
        <v>32</v>
      </c>
      <c r="E20" s="58">
        <f>'[1]Расчет ФОТ'!$G$2</f>
        <v>306.89497716894982</v>
      </c>
      <c r="F20" s="58">
        <v>1.5</v>
      </c>
      <c r="G20" s="59">
        <f>E20*F20</f>
        <v>460.34246575342473</v>
      </c>
      <c r="H20" s="64">
        <f>G20*H8</f>
        <v>1352.9465068493153</v>
      </c>
      <c r="I20" s="61">
        <f>ROUND(H20*$I$9,0)</f>
        <v>1691</v>
      </c>
      <c r="J20" s="67">
        <v>1761</v>
      </c>
    </row>
    <row r="21" spans="1:10" x14ac:dyDescent="0.25">
      <c r="A21" s="55"/>
      <c r="B21" s="56"/>
      <c r="C21" s="52"/>
      <c r="D21" s="49"/>
      <c r="E21" s="58"/>
      <c r="F21" s="58"/>
      <c r="G21" s="68"/>
      <c r="H21" s="64"/>
      <c r="I21" s="61"/>
      <c r="J21" s="65">
        <v>0</v>
      </c>
    </row>
    <row r="22" spans="1:10" x14ac:dyDescent="0.25">
      <c r="A22" s="55" t="s">
        <v>43</v>
      </c>
      <c r="B22" s="56" t="s">
        <v>44</v>
      </c>
      <c r="C22" s="52" t="s">
        <v>37</v>
      </c>
      <c r="D22" s="57" t="s">
        <v>32</v>
      </c>
      <c r="E22" s="58">
        <f>'[1]Расчет ФОТ'!$G$2</f>
        <v>306.89497716894982</v>
      </c>
      <c r="F22" s="69">
        <v>2</v>
      </c>
      <c r="G22" s="59">
        <f>E22*F22</f>
        <v>613.78995433789964</v>
      </c>
      <c r="H22" s="64">
        <f>G22*H8</f>
        <v>1803.9286757990872</v>
      </c>
      <c r="I22" s="61">
        <f>ROUND(H22*$I$9,0)</f>
        <v>2255</v>
      </c>
      <c r="J22" s="67">
        <v>2348</v>
      </c>
    </row>
    <row r="23" spans="1:10" x14ac:dyDescent="0.25">
      <c r="A23" s="55"/>
      <c r="B23" s="56" t="s">
        <v>45</v>
      </c>
      <c r="C23" s="52"/>
      <c r="D23" s="57"/>
      <c r="E23" s="58"/>
      <c r="F23" s="69"/>
      <c r="G23" s="68"/>
      <c r="H23" s="64"/>
      <c r="I23" s="61"/>
      <c r="J23" s="65">
        <v>0</v>
      </c>
    </row>
    <row r="24" spans="1:10" x14ac:dyDescent="0.25">
      <c r="A24" s="55"/>
      <c r="B24" s="56"/>
      <c r="C24" s="52"/>
      <c r="D24" s="57"/>
      <c r="E24" s="58"/>
      <c r="F24" s="69"/>
      <c r="G24" s="68"/>
      <c r="H24" s="64"/>
      <c r="I24" s="61"/>
      <c r="J24" s="65">
        <v>0</v>
      </c>
    </row>
    <row r="25" spans="1:10" x14ac:dyDescent="0.25">
      <c r="A25" s="55" t="s">
        <v>46</v>
      </c>
      <c r="B25" s="56" t="s">
        <v>47</v>
      </c>
      <c r="C25" s="52" t="s">
        <v>37</v>
      </c>
      <c r="D25" s="57" t="s">
        <v>32</v>
      </c>
      <c r="E25" s="58">
        <f>'[1]Расчет ФОТ'!$G$2</f>
        <v>306.89497716894982</v>
      </c>
      <c r="F25" s="69">
        <v>3</v>
      </c>
      <c r="G25" s="59">
        <f>E25*F25</f>
        <v>920.68493150684947</v>
      </c>
      <c r="H25" s="64">
        <f>G25*H8</f>
        <v>2705.8930136986305</v>
      </c>
      <c r="I25" s="61">
        <f>ROUND(H25*$I$9,0)</f>
        <v>3382</v>
      </c>
      <c r="J25" s="67">
        <v>3523</v>
      </c>
    </row>
    <row r="26" spans="1:10" x14ac:dyDescent="0.25">
      <c r="A26" s="55"/>
      <c r="B26" s="56" t="s">
        <v>48</v>
      </c>
      <c r="C26" s="52"/>
      <c r="D26" s="57"/>
      <c r="E26" s="69"/>
      <c r="F26" s="70"/>
      <c r="G26" s="68"/>
      <c r="H26" s="64"/>
      <c r="I26" s="61"/>
      <c r="J26" s="65">
        <v>0</v>
      </c>
    </row>
    <row r="27" spans="1:10" x14ac:dyDescent="0.25">
      <c r="A27" s="55"/>
      <c r="B27" s="56"/>
      <c r="C27" s="52"/>
      <c r="D27" s="57"/>
      <c r="E27" s="58"/>
      <c r="F27" s="70"/>
      <c r="G27" s="68"/>
      <c r="H27" s="64"/>
      <c r="I27" s="61"/>
      <c r="J27" s="65">
        <v>0</v>
      </c>
    </row>
    <row r="28" spans="1:10" x14ac:dyDescent="0.25">
      <c r="A28" s="55" t="s">
        <v>49</v>
      </c>
      <c r="B28" s="56" t="s">
        <v>50</v>
      </c>
      <c r="C28" s="52" t="s">
        <v>37</v>
      </c>
      <c r="D28" s="57" t="s">
        <v>32</v>
      </c>
      <c r="E28" s="58">
        <f>'[1]Расчет ФОТ'!$G$2</f>
        <v>306.89497716894982</v>
      </c>
      <c r="F28" s="70">
        <v>2</v>
      </c>
      <c r="G28" s="59">
        <f>E28*F28</f>
        <v>613.78995433789964</v>
      </c>
      <c r="H28" s="64">
        <f>G28*H8</f>
        <v>1803.9286757990872</v>
      </c>
      <c r="I28" s="61">
        <f>ROUND(H28*$I$9,0)</f>
        <v>2255</v>
      </c>
      <c r="J28" s="67">
        <v>2348</v>
      </c>
    </row>
    <row r="29" spans="1:10" x14ac:dyDescent="0.25">
      <c r="A29" s="55"/>
      <c r="B29" s="56"/>
      <c r="C29" s="52"/>
      <c r="D29" s="57"/>
      <c r="E29" s="58"/>
      <c r="F29" s="70"/>
      <c r="G29" s="68"/>
      <c r="H29" s="64"/>
      <c r="I29" s="61"/>
      <c r="J29" s="65">
        <v>0</v>
      </c>
    </row>
    <row r="30" spans="1:10" x14ac:dyDescent="0.25">
      <c r="A30" s="55" t="s">
        <v>51</v>
      </c>
      <c r="B30" s="56" t="s">
        <v>52</v>
      </c>
      <c r="C30" s="48"/>
      <c r="D30" s="57"/>
      <c r="E30" s="66"/>
      <c r="F30" s="53"/>
      <c r="G30" s="59"/>
      <c r="H30" s="64"/>
      <c r="I30" s="61"/>
      <c r="J30" s="67">
        <v>0</v>
      </c>
    </row>
    <row r="31" spans="1:10" x14ac:dyDescent="0.25">
      <c r="A31" s="55"/>
      <c r="B31" s="56" t="s">
        <v>53</v>
      </c>
      <c r="C31" s="52" t="s">
        <v>37</v>
      </c>
      <c r="D31" s="57" t="s">
        <v>32</v>
      </c>
      <c r="E31" s="58">
        <f>'[1]Расчет ФОТ'!$G$2</f>
        <v>306.89497716894982</v>
      </c>
      <c r="F31" s="69">
        <v>1.5</v>
      </c>
      <c r="G31" s="59">
        <f>E31*F31</f>
        <v>460.34246575342473</v>
      </c>
      <c r="H31" s="64">
        <f>G31*H8</f>
        <v>1352.9465068493153</v>
      </c>
      <c r="I31" s="61">
        <f>ROUND(H31*$I$9,0)</f>
        <v>1691</v>
      </c>
      <c r="J31" s="65">
        <v>0</v>
      </c>
    </row>
    <row r="32" spans="1:10" x14ac:dyDescent="0.25">
      <c r="A32" s="55"/>
      <c r="B32" s="56"/>
      <c r="C32" s="52"/>
      <c r="D32" s="57"/>
      <c r="E32" s="58"/>
      <c r="F32" s="69"/>
      <c r="G32" s="68"/>
      <c r="H32" s="64"/>
      <c r="I32" s="61"/>
      <c r="J32" s="65">
        <v>0</v>
      </c>
    </row>
    <row r="33" spans="1:10" x14ac:dyDescent="0.25">
      <c r="A33" s="55" t="s">
        <v>54</v>
      </c>
      <c r="B33" s="56" t="s">
        <v>55</v>
      </c>
      <c r="C33" s="52" t="s">
        <v>37</v>
      </c>
      <c r="D33" s="57" t="s">
        <v>32</v>
      </c>
      <c r="E33" s="58">
        <f>'[1]Расчет ФОТ'!$G$2</f>
        <v>306.89497716894982</v>
      </c>
      <c r="F33" s="69">
        <v>3</v>
      </c>
      <c r="G33" s="59">
        <f>E33*F33</f>
        <v>920.68493150684947</v>
      </c>
      <c r="H33" s="64">
        <f>G33*H8</f>
        <v>2705.8930136986305</v>
      </c>
      <c r="I33" s="61">
        <f>ROUND(H33*$I$9,0)</f>
        <v>3382</v>
      </c>
      <c r="J33" s="67">
        <v>0</v>
      </c>
    </row>
    <row r="34" spans="1:10" x14ac:dyDescent="0.25">
      <c r="A34" s="55"/>
      <c r="B34" s="56" t="s">
        <v>56</v>
      </c>
      <c r="C34" s="52"/>
      <c r="D34" s="57"/>
      <c r="E34" s="58"/>
      <c r="F34" s="69"/>
      <c r="G34" s="68"/>
      <c r="H34" s="64"/>
      <c r="I34" s="61"/>
      <c r="J34" s="65">
        <v>0</v>
      </c>
    </row>
    <row r="35" spans="1:10" x14ac:dyDescent="0.25">
      <c r="A35" s="55"/>
      <c r="B35" s="56"/>
      <c r="C35" s="48"/>
      <c r="D35" s="57"/>
      <c r="E35" s="66"/>
      <c r="F35" s="53"/>
      <c r="G35" s="68"/>
      <c r="H35" s="64"/>
      <c r="I35" s="61"/>
      <c r="J35" s="65">
        <v>0</v>
      </c>
    </row>
    <row r="36" spans="1:10" x14ac:dyDescent="0.25">
      <c r="A36" s="55" t="s">
        <v>57</v>
      </c>
      <c r="B36" s="56" t="s">
        <v>58</v>
      </c>
      <c r="C36" s="52" t="s">
        <v>37</v>
      </c>
      <c r="D36" s="57" t="s">
        <v>32</v>
      </c>
      <c r="E36" s="58">
        <f>'[1]Расчет ФОТ'!$G$2</f>
        <v>306.89497716894982</v>
      </c>
      <c r="F36" s="69">
        <v>3</v>
      </c>
      <c r="G36" s="59">
        <f>E36*F36</f>
        <v>920.68493150684947</v>
      </c>
      <c r="H36" s="64">
        <f>G36*H8</f>
        <v>2705.8930136986305</v>
      </c>
      <c r="I36" s="61">
        <f>ROUND(H36*$I$9,0)</f>
        <v>3382</v>
      </c>
      <c r="J36" s="67">
        <v>0</v>
      </c>
    </row>
    <row r="37" spans="1:10" x14ac:dyDescent="0.25">
      <c r="A37" s="55"/>
      <c r="B37" s="56"/>
      <c r="C37" s="52"/>
      <c r="D37" s="49"/>
      <c r="E37" s="58"/>
      <c r="F37" s="70"/>
      <c r="G37" s="68"/>
      <c r="H37" s="64"/>
      <c r="I37" s="61"/>
      <c r="J37" s="65">
        <v>0</v>
      </c>
    </row>
    <row r="38" spans="1:10" x14ac:dyDescent="0.25">
      <c r="A38" s="55" t="s">
        <v>59</v>
      </c>
      <c r="B38" s="56" t="s">
        <v>60</v>
      </c>
      <c r="C38" s="52" t="s">
        <v>37</v>
      </c>
      <c r="D38" s="57" t="s">
        <v>32</v>
      </c>
      <c r="E38" s="58">
        <f>'[1]Расчет ФОТ'!$G$2</f>
        <v>306.89497716894982</v>
      </c>
      <c r="F38" s="70">
        <v>2</v>
      </c>
      <c r="G38" s="59">
        <f>E38*F38</f>
        <v>613.78995433789964</v>
      </c>
      <c r="H38" s="64">
        <f>G38*H8</f>
        <v>1803.9286757990872</v>
      </c>
      <c r="I38" s="61">
        <f>ROUND(H38*$I$9,0)</f>
        <v>2255</v>
      </c>
      <c r="J38" s="67">
        <v>2348</v>
      </c>
    </row>
    <row r="39" spans="1:10" x14ac:dyDescent="0.25">
      <c r="A39" s="55"/>
      <c r="B39" s="56"/>
      <c r="C39" s="52"/>
      <c r="D39" s="49"/>
      <c r="E39" s="58"/>
      <c r="F39" s="53"/>
      <c r="G39" s="68"/>
      <c r="H39" s="64"/>
      <c r="I39" s="61"/>
      <c r="J39" s="65">
        <v>0</v>
      </c>
    </row>
    <row r="40" spans="1:10" x14ac:dyDescent="0.25">
      <c r="A40" s="55" t="s">
        <v>61</v>
      </c>
      <c r="B40" s="56" t="s">
        <v>62</v>
      </c>
      <c r="C40" s="52" t="s">
        <v>37</v>
      </c>
      <c r="D40" s="57" t="s">
        <v>32</v>
      </c>
      <c r="E40" s="58">
        <f>'[1]Расчет ФОТ'!$G$2</f>
        <v>306.89497716894982</v>
      </c>
      <c r="F40" s="58">
        <v>9</v>
      </c>
      <c r="G40" s="59">
        <f>E40*F40</f>
        <v>2762.0547945205485</v>
      </c>
      <c r="H40" s="64">
        <f>G40*H8</f>
        <v>8117.679041095892</v>
      </c>
      <c r="I40" s="61">
        <f>ROUND(H40*$I$9,0)</f>
        <v>10147</v>
      </c>
      <c r="J40" s="67">
        <v>0</v>
      </c>
    </row>
    <row r="41" spans="1:10" x14ac:dyDescent="0.25">
      <c r="A41" s="55"/>
      <c r="B41" s="56" t="s">
        <v>63</v>
      </c>
      <c r="C41" s="52"/>
      <c r="D41" s="49"/>
      <c r="E41" s="58"/>
      <c r="F41" s="58"/>
      <c r="G41" s="68"/>
      <c r="H41" s="64"/>
      <c r="I41" s="61"/>
      <c r="J41" s="65">
        <v>0</v>
      </c>
    </row>
    <row r="42" spans="1:10" x14ac:dyDescent="0.25">
      <c r="A42" s="55"/>
      <c r="B42" s="56"/>
      <c r="C42" s="52"/>
      <c r="D42" s="49"/>
      <c r="E42" s="58"/>
      <c r="F42" s="58"/>
      <c r="G42" s="68"/>
      <c r="H42" s="64"/>
      <c r="I42" s="61"/>
      <c r="J42" s="65">
        <v>0</v>
      </c>
    </row>
    <row r="43" spans="1:10" x14ac:dyDescent="0.25">
      <c r="A43" s="55" t="s">
        <v>64</v>
      </c>
      <c r="B43" s="56" t="s">
        <v>62</v>
      </c>
      <c r="C43" s="52" t="s">
        <v>31</v>
      </c>
      <c r="D43" s="57" t="s">
        <v>32</v>
      </c>
      <c r="E43" s="58">
        <f>'[1]Расчет ФОТ'!$G$2</f>
        <v>306.89497716894982</v>
      </c>
      <c r="F43" s="58">
        <v>8</v>
      </c>
      <c r="G43" s="59">
        <f>E43*F43</f>
        <v>2455.1598173515986</v>
      </c>
      <c r="H43" s="64">
        <f>G43*H8</f>
        <v>7215.7147031963486</v>
      </c>
      <c r="I43" s="61">
        <f>ROUND(H43*$I$9,0)</f>
        <v>9020</v>
      </c>
      <c r="J43" s="67">
        <v>0</v>
      </c>
    </row>
    <row r="44" spans="1:10" x14ac:dyDescent="0.25">
      <c r="A44" s="55"/>
      <c r="B44" s="56" t="s">
        <v>65</v>
      </c>
      <c r="C44" s="52"/>
      <c r="D44" s="49"/>
      <c r="E44" s="58"/>
      <c r="F44" s="53"/>
      <c r="G44" s="68"/>
      <c r="H44" s="64"/>
      <c r="I44" s="61"/>
      <c r="J44" s="65">
        <v>0</v>
      </c>
    </row>
    <row r="45" spans="1:10" x14ac:dyDescent="0.25">
      <c r="A45" s="55"/>
      <c r="B45" s="56"/>
      <c r="C45" s="52"/>
      <c r="D45" s="49"/>
      <c r="E45" s="58"/>
      <c r="F45" s="51"/>
      <c r="G45" s="68"/>
      <c r="H45" s="64"/>
      <c r="I45" s="61"/>
      <c r="J45" s="65">
        <v>0</v>
      </c>
    </row>
    <row r="46" spans="1:10" x14ac:dyDescent="0.25">
      <c r="A46" s="55" t="s">
        <v>66</v>
      </c>
      <c r="B46" s="56" t="s">
        <v>62</v>
      </c>
      <c r="C46" s="52" t="s">
        <v>37</v>
      </c>
      <c r="D46" s="57" t="s">
        <v>32</v>
      </c>
      <c r="E46" s="58">
        <f>'[1]Расчет ФОТ'!$G$2</f>
        <v>306.89497716894982</v>
      </c>
      <c r="F46" s="70">
        <v>2.5</v>
      </c>
      <c r="G46" s="59">
        <f>E46*F46</f>
        <v>767.23744292237461</v>
      </c>
      <c r="H46" s="64">
        <f>G46*H8</f>
        <v>2254.9108447488588</v>
      </c>
      <c r="I46" s="61">
        <f>ROUND(H46*$I$9,0)</f>
        <v>2819</v>
      </c>
      <c r="J46" s="67">
        <v>0</v>
      </c>
    </row>
    <row r="47" spans="1:10" x14ac:dyDescent="0.25">
      <c r="A47" s="55"/>
      <c r="B47" s="63" t="s">
        <v>67</v>
      </c>
      <c r="C47" s="52"/>
      <c r="D47" s="49"/>
      <c r="E47" s="58"/>
      <c r="F47" s="58"/>
      <c r="G47" s="68"/>
      <c r="H47" s="64"/>
      <c r="I47" s="61"/>
      <c r="J47" s="65">
        <v>0</v>
      </c>
    </row>
    <row r="48" spans="1:10" x14ac:dyDescent="0.25">
      <c r="A48" s="55"/>
      <c r="B48" s="63"/>
      <c r="C48" s="52"/>
      <c r="D48" s="49"/>
      <c r="E48" s="58"/>
      <c r="F48" s="58"/>
      <c r="G48" s="68"/>
      <c r="H48" s="64"/>
      <c r="I48" s="61"/>
      <c r="J48" s="65">
        <v>0</v>
      </c>
    </row>
    <row r="49" spans="1:10" x14ac:dyDescent="0.25">
      <c r="A49" s="55" t="s">
        <v>68</v>
      </c>
      <c r="B49" s="56" t="s">
        <v>69</v>
      </c>
      <c r="C49" s="52" t="s">
        <v>37</v>
      </c>
      <c r="D49" s="57" t="s">
        <v>32</v>
      </c>
      <c r="E49" s="58">
        <f>'[1]Расчет ФОТ'!$G$2</f>
        <v>306.89497716894982</v>
      </c>
      <c r="F49" s="58">
        <v>3</v>
      </c>
      <c r="G49" s="59">
        <f>E49*F49</f>
        <v>920.68493150684947</v>
      </c>
      <c r="H49" s="64">
        <f>G49*H8</f>
        <v>2705.8930136986305</v>
      </c>
      <c r="I49" s="61">
        <f>ROUND(H49*$I$9,0)</f>
        <v>3382</v>
      </c>
      <c r="J49" s="67">
        <v>0</v>
      </c>
    </row>
    <row r="50" spans="1:10" x14ac:dyDescent="0.25">
      <c r="A50" s="55"/>
      <c r="B50" s="56" t="s">
        <v>70</v>
      </c>
      <c r="C50" s="52"/>
      <c r="D50" s="49"/>
      <c r="E50" s="58"/>
      <c r="F50" s="58"/>
      <c r="G50" s="68"/>
      <c r="H50" s="64"/>
      <c r="I50" s="61"/>
      <c r="J50" s="65">
        <v>0</v>
      </c>
    </row>
    <row r="51" spans="1:10" x14ac:dyDescent="0.25">
      <c r="A51" s="55"/>
      <c r="B51" s="56" t="s">
        <v>71</v>
      </c>
      <c r="C51" s="52"/>
      <c r="D51" s="49"/>
      <c r="E51" s="58"/>
      <c r="F51" s="58"/>
      <c r="G51" s="68"/>
      <c r="H51" s="64"/>
      <c r="I51" s="61"/>
      <c r="J51" s="65">
        <v>0</v>
      </c>
    </row>
    <row r="52" spans="1:10" x14ac:dyDescent="0.25">
      <c r="A52" s="55"/>
      <c r="B52" s="56"/>
      <c r="C52" s="52"/>
      <c r="D52" s="49"/>
      <c r="E52" s="58"/>
      <c r="F52" s="58"/>
      <c r="G52" s="68"/>
      <c r="H52" s="64"/>
      <c r="I52" s="61"/>
      <c r="J52" s="65">
        <v>0</v>
      </c>
    </row>
    <row r="53" spans="1:10" x14ac:dyDescent="0.25">
      <c r="A53" s="55" t="s">
        <v>72</v>
      </c>
      <c r="B53" s="56" t="s">
        <v>73</v>
      </c>
      <c r="C53" s="52" t="s">
        <v>37</v>
      </c>
      <c r="D53" s="57" t="s">
        <v>32</v>
      </c>
      <c r="E53" s="58">
        <f>'[1]Расчет ФОТ'!$G$2</f>
        <v>306.89497716894982</v>
      </c>
      <c r="F53" s="58">
        <v>5</v>
      </c>
      <c r="G53" s="59">
        <f>E53*F53</f>
        <v>1534.4748858447492</v>
      </c>
      <c r="H53" s="64">
        <f>G53*H8</f>
        <v>4509.8216894977177</v>
      </c>
      <c r="I53" s="61">
        <f>ROUND(H53*$I$9,0)</f>
        <v>5637</v>
      </c>
      <c r="J53" s="67">
        <v>0</v>
      </c>
    </row>
    <row r="54" spans="1:10" x14ac:dyDescent="0.25">
      <c r="A54" s="55"/>
      <c r="B54" s="56" t="s">
        <v>74</v>
      </c>
      <c r="C54" s="52"/>
      <c r="D54" s="49"/>
      <c r="E54" s="58"/>
      <c r="F54" s="58"/>
      <c r="G54" s="68"/>
      <c r="H54" s="64"/>
      <c r="I54" s="61"/>
      <c r="J54" s="65">
        <v>0</v>
      </c>
    </row>
    <row r="55" spans="1:10" x14ac:dyDescent="0.25">
      <c r="A55" s="55"/>
      <c r="B55" s="56"/>
      <c r="C55" s="52"/>
      <c r="D55" s="49"/>
      <c r="E55" s="58"/>
      <c r="F55" s="58"/>
      <c r="G55" s="68"/>
      <c r="H55" s="64"/>
      <c r="I55" s="61"/>
      <c r="J55" s="65">
        <v>0</v>
      </c>
    </row>
    <row r="56" spans="1:10" x14ac:dyDescent="0.25">
      <c r="A56" s="55" t="s">
        <v>75</v>
      </c>
      <c r="B56" s="56" t="s">
        <v>76</v>
      </c>
      <c r="C56" s="52" t="s">
        <v>37</v>
      </c>
      <c r="D56" s="57" t="s">
        <v>32</v>
      </c>
      <c r="E56" s="58">
        <f>'[1]Расчет ФОТ'!$G$2</f>
        <v>306.89497716894982</v>
      </c>
      <c r="F56" s="58">
        <v>4</v>
      </c>
      <c r="G56" s="59">
        <f>E56*F56</f>
        <v>1227.5799086757993</v>
      </c>
      <c r="H56" s="64">
        <f>G56*H8</f>
        <v>3607.8573515981743</v>
      </c>
      <c r="I56" s="61">
        <f>ROUND(H56*$I$9,0)</f>
        <v>4510</v>
      </c>
      <c r="J56" s="67">
        <v>0</v>
      </c>
    </row>
    <row r="57" spans="1:10" x14ac:dyDescent="0.25">
      <c r="A57" s="55"/>
      <c r="B57" s="56"/>
      <c r="C57" s="52"/>
      <c r="D57" s="49"/>
      <c r="E57" s="58"/>
      <c r="F57" s="58"/>
      <c r="G57" s="68"/>
      <c r="H57" s="64"/>
      <c r="I57" s="61"/>
      <c r="J57" s="65">
        <v>0</v>
      </c>
    </row>
    <row r="58" spans="1:10" x14ac:dyDescent="0.25">
      <c r="A58" s="55" t="s">
        <v>77</v>
      </c>
      <c r="B58" s="56" t="s">
        <v>78</v>
      </c>
      <c r="C58" s="52" t="s">
        <v>37</v>
      </c>
      <c r="D58" s="57" t="s">
        <v>32</v>
      </c>
      <c r="E58" s="58">
        <f>'[1]Расчет ФОТ'!$G$2</f>
        <v>306.89497716894982</v>
      </c>
      <c r="F58" s="58">
        <v>1.5</v>
      </c>
      <c r="G58" s="59">
        <f>E58*F58</f>
        <v>460.34246575342473</v>
      </c>
      <c r="H58" s="64">
        <f>G58*H8</f>
        <v>1352.9465068493153</v>
      </c>
      <c r="I58" s="61">
        <f>ROUND(H58*$I$9,0)</f>
        <v>1691</v>
      </c>
      <c r="J58" s="67">
        <v>1761</v>
      </c>
    </row>
    <row r="59" spans="1:10" x14ac:dyDescent="0.25">
      <c r="A59" s="55"/>
      <c r="B59" s="56" t="s">
        <v>79</v>
      </c>
      <c r="C59" s="52"/>
      <c r="D59" s="49"/>
      <c r="E59" s="58"/>
      <c r="F59" s="58"/>
      <c r="G59" s="68"/>
      <c r="H59" s="64"/>
      <c r="I59" s="61"/>
      <c r="J59" s="65">
        <v>0</v>
      </c>
    </row>
    <row r="60" spans="1:10" x14ac:dyDescent="0.25">
      <c r="A60" s="55"/>
      <c r="B60" s="56"/>
      <c r="C60" s="52"/>
      <c r="D60" s="49"/>
      <c r="E60" s="58"/>
      <c r="F60" s="58"/>
      <c r="G60" s="68"/>
      <c r="H60" s="64"/>
      <c r="I60" s="61"/>
      <c r="J60" s="65">
        <v>0</v>
      </c>
    </row>
    <row r="61" spans="1:10" x14ac:dyDescent="0.25">
      <c r="A61" s="55" t="s">
        <v>80</v>
      </c>
      <c r="B61" s="56" t="s">
        <v>50</v>
      </c>
      <c r="C61" s="52" t="s">
        <v>37</v>
      </c>
      <c r="D61" s="57" t="s">
        <v>32</v>
      </c>
      <c r="E61" s="58">
        <f>'[1]Расчет ФОТ'!$G$2</f>
        <v>306.89497716894982</v>
      </c>
      <c r="F61" s="58">
        <v>1</v>
      </c>
      <c r="G61" s="59">
        <f>E61*F61</f>
        <v>306.89497716894982</v>
      </c>
      <c r="H61" s="64">
        <f>G61*H8</f>
        <v>901.96433789954358</v>
      </c>
      <c r="I61" s="61">
        <f>ROUND(H61*$I$9,0)</f>
        <v>1127</v>
      </c>
      <c r="J61" s="67">
        <v>1175</v>
      </c>
    </row>
    <row r="62" spans="1:10" x14ac:dyDescent="0.25">
      <c r="A62" s="55"/>
      <c r="B62" s="56"/>
      <c r="C62" s="52"/>
      <c r="D62" s="49"/>
      <c r="E62" s="58"/>
      <c r="F62" s="58"/>
      <c r="G62" s="68"/>
      <c r="H62" s="64"/>
      <c r="I62" s="61"/>
      <c r="J62" s="65">
        <v>0</v>
      </c>
    </row>
    <row r="63" spans="1:10" x14ac:dyDescent="0.25">
      <c r="A63" s="55" t="s">
        <v>81</v>
      </c>
      <c r="B63" s="56" t="s">
        <v>82</v>
      </c>
      <c r="C63" s="52" t="s">
        <v>37</v>
      </c>
      <c r="D63" s="57" t="s">
        <v>32</v>
      </c>
      <c r="E63" s="58">
        <f>'[1]Расчет ФОТ'!$G$2</f>
        <v>306.89497716894982</v>
      </c>
      <c r="F63" s="58">
        <v>3.5</v>
      </c>
      <c r="G63" s="59">
        <f>E63*F63</f>
        <v>1074.1324200913243</v>
      </c>
      <c r="H63" s="64">
        <f>G63*H8</f>
        <v>3156.8751826484022</v>
      </c>
      <c r="I63" s="61">
        <f>ROUND(H63*$I$9,0)</f>
        <v>3946</v>
      </c>
      <c r="J63" s="67">
        <v>0</v>
      </c>
    </row>
    <row r="64" spans="1:10" x14ac:dyDescent="0.25">
      <c r="A64" s="55"/>
      <c r="B64" s="56" t="s">
        <v>83</v>
      </c>
      <c r="C64" s="52"/>
      <c r="D64" s="49"/>
      <c r="E64" s="58"/>
      <c r="F64" s="58"/>
      <c r="G64" s="68"/>
      <c r="H64" s="64"/>
      <c r="I64" s="61"/>
      <c r="J64" s="65">
        <v>0</v>
      </c>
    </row>
    <row r="65" spans="1:10" x14ac:dyDescent="0.25">
      <c r="A65" s="55"/>
      <c r="B65" s="56"/>
      <c r="C65" s="52"/>
      <c r="D65" s="49"/>
      <c r="E65" s="58"/>
      <c r="F65" s="58"/>
      <c r="G65" s="68"/>
      <c r="H65" s="64"/>
      <c r="I65" s="61"/>
      <c r="J65" s="65">
        <v>0</v>
      </c>
    </row>
    <row r="66" spans="1:10" x14ac:dyDescent="0.25">
      <c r="A66" s="55" t="s">
        <v>84</v>
      </c>
      <c r="B66" s="56" t="s">
        <v>85</v>
      </c>
      <c r="C66" s="52" t="s">
        <v>86</v>
      </c>
      <c r="D66" s="57" t="s">
        <v>32</v>
      </c>
      <c r="E66" s="58">
        <f>'[1]Расчет ФОТ'!$G$2</f>
        <v>306.89497716894982</v>
      </c>
      <c r="F66" s="58">
        <v>1.5</v>
      </c>
      <c r="G66" s="59">
        <f>E66*F66</f>
        <v>460.34246575342473</v>
      </c>
      <c r="H66" s="64">
        <f>G66*H8</f>
        <v>1352.9465068493153</v>
      </c>
      <c r="I66" s="61">
        <f>ROUND(H66*$I$9,0)</f>
        <v>1691</v>
      </c>
      <c r="J66" s="67">
        <v>0</v>
      </c>
    </row>
    <row r="67" spans="1:10" x14ac:dyDescent="0.25">
      <c r="A67" s="55"/>
      <c r="B67" s="56"/>
      <c r="C67" s="52"/>
      <c r="D67" s="49"/>
      <c r="E67" s="58"/>
      <c r="F67" s="58"/>
      <c r="G67" s="68"/>
      <c r="H67" s="64"/>
      <c r="I67" s="61"/>
      <c r="J67" s="65">
        <v>0</v>
      </c>
    </row>
    <row r="68" spans="1:10" x14ac:dyDescent="0.25">
      <c r="A68" s="55" t="s">
        <v>87</v>
      </c>
      <c r="B68" s="56" t="s">
        <v>88</v>
      </c>
      <c r="C68" s="52" t="s">
        <v>31</v>
      </c>
      <c r="D68" s="57" t="s">
        <v>32</v>
      </c>
      <c r="E68" s="58">
        <f>'[1]Расчет ФОТ'!$G$2</f>
        <v>306.89497716894982</v>
      </c>
      <c r="F68" s="58">
        <v>1.5</v>
      </c>
      <c r="G68" s="59">
        <f>E68*F68</f>
        <v>460.34246575342473</v>
      </c>
      <c r="H68" s="64">
        <f>G68*H8</f>
        <v>1352.9465068493153</v>
      </c>
      <c r="I68" s="61">
        <f>ROUND(H68*$I$9,0)</f>
        <v>1691</v>
      </c>
      <c r="J68" s="67">
        <v>1761</v>
      </c>
    </row>
    <row r="69" spans="1:10" x14ac:dyDescent="0.25">
      <c r="A69" s="55"/>
      <c r="B69" s="56" t="s">
        <v>89</v>
      </c>
      <c r="C69" s="52"/>
      <c r="D69" s="49"/>
      <c r="E69" s="58"/>
      <c r="F69" s="58"/>
      <c r="G69" s="68"/>
      <c r="H69" s="64"/>
      <c r="I69" s="61"/>
      <c r="J69" s="65">
        <v>0</v>
      </c>
    </row>
    <row r="70" spans="1:10" x14ac:dyDescent="0.25">
      <c r="A70" s="55"/>
      <c r="B70" s="56" t="s">
        <v>90</v>
      </c>
      <c r="C70" s="52"/>
      <c r="D70" s="49"/>
      <c r="E70" s="58"/>
      <c r="F70" s="58"/>
      <c r="G70" s="68"/>
      <c r="H70" s="64"/>
      <c r="I70" s="61"/>
      <c r="J70" s="65">
        <v>0</v>
      </c>
    </row>
    <row r="71" spans="1:10" x14ac:dyDescent="0.25">
      <c r="A71" s="55"/>
      <c r="B71" s="56"/>
      <c r="C71" s="52"/>
      <c r="D71" s="49"/>
      <c r="E71" s="58"/>
      <c r="F71" s="58"/>
      <c r="G71" s="68"/>
      <c r="H71" s="64"/>
      <c r="I71" s="61"/>
      <c r="J71" s="65">
        <v>0</v>
      </c>
    </row>
    <row r="72" spans="1:10" x14ac:dyDescent="0.25">
      <c r="A72" s="55" t="s">
        <v>91</v>
      </c>
      <c r="B72" s="56" t="s">
        <v>92</v>
      </c>
      <c r="C72" s="52" t="s">
        <v>37</v>
      </c>
      <c r="D72" s="57" t="s">
        <v>32</v>
      </c>
      <c r="E72" s="58">
        <f>'[1]Расчет ФОТ'!$G$2</f>
        <v>306.89497716894982</v>
      </c>
      <c r="F72" s="58">
        <v>1.5</v>
      </c>
      <c r="G72" s="59">
        <f>E72*F72</f>
        <v>460.34246575342473</v>
      </c>
      <c r="H72" s="64">
        <f>G72*H8</f>
        <v>1352.9465068493153</v>
      </c>
      <c r="I72" s="61">
        <f>ROUND(H72*$I$9,0)</f>
        <v>1691</v>
      </c>
      <c r="J72" s="67">
        <v>1761</v>
      </c>
    </row>
    <row r="73" spans="1:10" x14ac:dyDescent="0.25">
      <c r="A73" s="55"/>
      <c r="B73" s="56" t="s">
        <v>93</v>
      </c>
      <c r="C73" s="52"/>
      <c r="D73" s="49"/>
      <c r="E73" s="58"/>
      <c r="F73" s="58"/>
      <c r="G73" s="68"/>
      <c r="H73" s="64"/>
      <c r="I73" s="61"/>
      <c r="J73" s="65">
        <v>0</v>
      </c>
    </row>
    <row r="74" spans="1:10" x14ac:dyDescent="0.25">
      <c r="A74" s="55"/>
      <c r="B74" s="56" t="s">
        <v>94</v>
      </c>
      <c r="C74" s="52"/>
      <c r="D74" s="49"/>
      <c r="E74" s="58"/>
      <c r="F74" s="58"/>
      <c r="G74" s="68"/>
      <c r="H74" s="64"/>
      <c r="I74" s="61"/>
      <c r="J74" s="65">
        <v>0</v>
      </c>
    </row>
    <row r="75" spans="1:10" x14ac:dyDescent="0.25">
      <c r="A75" s="55"/>
      <c r="B75" s="56"/>
      <c r="C75" s="52"/>
      <c r="D75" s="49"/>
      <c r="E75" s="58"/>
      <c r="F75" s="58"/>
      <c r="G75" s="68"/>
      <c r="H75" s="64"/>
      <c r="I75" s="61"/>
      <c r="J75" s="65">
        <v>0</v>
      </c>
    </row>
    <row r="76" spans="1:10" x14ac:dyDescent="0.25">
      <c r="A76" s="55" t="s">
        <v>95</v>
      </c>
      <c r="B76" s="56" t="s">
        <v>92</v>
      </c>
      <c r="C76" s="52" t="s">
        <v>37</v>
      </c>
      <c r="D76" s="57" t="s">
        <v>32</v>
      </c>
      <c r="E76" s="58">
        <f>'[1]Расчет ФОТ'!$G$2</f>
        <v>306.89497716894982</v>
      </c>
      <c r="F76" s="58">
        <v>4</v>
      </c>
      <c r="G76" s="59">
        <f>E76*F76</f>
        <v>1227.5799086757993</v>
      </c>
      <c r="H76" s="64">
        <f>G76*H8</f>
        <v>3607.8573515981743</v>
      </c>
      <c r="I76" s="61">
        <f>ROUND(H76*$I$9,0)</f>
        <v>4510</v>
      </c>
      <c r="J76" s="67">
        <v>4696</v>
      </c>
    </row>
    <row r="77" spans="1:10" x14ac:dyDescent="0.25">
      <c r="A77" s="55"/>
      <c r="B77" s="56" t="s">
        <v>96</v>
      </c>
      <c r="C77" s="52"/>
      <c r="D77" s="49"/>
      <c r="E77" s="58"/>
      <c r="F77" s="58"/>
      <c r="G77" s="68"/>
      <c r="H77" s="64"/>
      <c r="I77" s="61"/>
      <c r="J77" s="65">
        <v>0</v>
      </c>
    </row>
    <row r="78" spans="1:10" x14ac:dyDescent="0.25">
      <c r="A78" s="55"/>
      <c r="B78" s="63"/>
      <c r="C78" s="52"/>
      <c r="D78" s="49"/>
      <c r="E78" s="58"/>
      <c r="F78" s="58"/>
      <c r="G78" s="68"/>
      <c r="H78" s="64"/>
      <c r="I78" s="61"/>
      <c r="J78" s="65">
        <v>0</v>
      </c>
    </row>
    <row r="79" spans="1:10" x14ac:dyDescent="0.25">
      <c r="A79" s="55" t="s">
        <v>97</v>
      </c>
      <c r="B79" s="56" t="s">
        <v>98</v>
      </c>
      <c r="C79" s="52" t="s">
        <v>31</v>
      </c>
      <c r="D79" s="57" t="s">
        <v>32</v>
      </c>
      <c r="E79" s="58">
        <f>'[1]Расчет ФОТ'!$G$2</f>
        <v>306.89497716894982</v>
      </c>
      <c r="F79" s="58">
        <v>5</v>
      </c>
      <c r="G79" s="59">
        <f>E79*F79</f>
        <v>1534.4748858447492</v>
      </c>
      <c r="H79" s="64">
        <f>G79*H8</f>
        <v>4509.8216894977177</v>
      </c>
      <c r="I79" s="61">
        <f>ROUND(H79*$I$9,0)</f>
        <v>5637</v>
      </c>
      <c r="J79" s="67">
        <v>5871</v>
      </c>
    </row>
    <row r="80" spans="1:10" x14ac:dyDescent="0.25">
      <c r="A80" s="55"/>
      <c r="B80" s="56"/>
      <c r="C80" s="52"/>
      <c r="D80" s="49"/>
      <c r="E80" s="58"/>
      <c r="F80" s="58"/>
      <c r="G80" s="68"/>
      <c r="H80" s="64"/>
      <c r="I80" s="61"/>
      <c r="J80" s="65">
        <v>0</v>
      </c>
    </row>
    <row r="81" spans="1:10" x14ac:dyDescent="0.25">
      <c r="A81" s="55" t="s">
        <v>99</v>
      </c>
      <c r="B81" s="56" t="s">
        <v>92</v>
      </c>
      <c r="C81" s="52" t="s">
        <v>37</v>
      </c>
      <c r="D81" s="57" t="s">
        <v>32</v>
      </c>
      <c r="E81" s="58">
        <f>'[1]Расчет ФОТ'!$G$2</f>
        <v>306.89497716894982</v>
      </c>
      <c r="F81" s="58">
        <v>7</v>
      </c>
      <c r="G81" s="59">
        <f>E81*F81</f>
        <v>2148.2648401826486</v>
      </c>
      <c r="H81" s="64">
        <f>G81*H8</f>
        <v>6313.7503652968044</v>
      </c>
      <c r="I81" s="61">
        <f>ROUND(H81*$I$9,0)</f>
        <v>7892</v>
      </c>
      <c r="J81" s="67">
        <v>8219</v>
      </c>
    </row>
    <row r="82" spans="1:10" x14ac:dyDescent="0.25">
      <c r="A82" s="55"/>
      <c r="B82" s="56" t="s">
        <v>100</v>
      </c>
      <c r="C82" s="52"/>
      <c r="D82" s="49"/>
      <c r="E82" s="58"/>
      <c r="F82" s="58"/>
      <c r="G82" s="68"/>
      <c r="H82" s="64"/>
      <c r="I82" s="61"/>
      <c r="J82" s="65">
        <v>0</v>
      </c>
    </row>
    <row r="83" spans="1:10" x14ac:dyDescent="0.25">
      <c r="A83" s="55"/>
      <c r="B83" s="56"/>
      <c r="C83" s="52"/>
      <c r="D83" s="49"/>
      <c r="E83" s="58"/>
      <c r="F83" s="58"/>
      <c r="G83" s="68"/>
      <c r="H83" s="64"/>
      <c r="I83" s="61"/>
      <c r="J83" s="65">
        <v>0</v>
      </c>
    </row>
    <row r="84" spans="1:10" x14ac:dyDescent="0.25">
      <c r="A84" s="55" t="s">
        <v>101</v>
      </c>
      <c r="B84" s="56" t="s">
        <v>102</v>
      </c>
      <c r="C84" s="52" t="s">
        <v>37</v>
      </c>
      <c r="D84" s="49" t="s">
        <v>32</v>
      </c>
      <c r="E84" s="58">
        <f>'[1]Расчет ФОТ'!$G$2</f>
        <v>306.89497716894982</v>
      </c>
      <c r="F84" s="58">
        <v>3</v>
      </c>
      <c r="G84" s="59">
        <f>E84*F84</f>
        <v>920.68493150684947</v>
      </c>
      <c r="H84" s="64">
        <f>G84*H8</f>
        <v>2705.8930136986305</v>
      </c>
      <c r="I84" s="61">
        <f>ROUND(H84*$I$9,0)</f>
        <v>3382</v>
      </c>
      <c r="J84" s="67">
        <v>0</v>
      </c>
    </row>
    <row r="85" spans="1:10" x14ac:dyDescent="0.25">
      <c r="A85" s="55"/>
      <c r="B85" s="56" t="s">
        <v>103</v>
      </c>
      <c r="C85" s="52"/>
      <c r="D85" s="49"/>
      <c r="E85" s="58"/>
      <c r="F85" s="58"/>
      <c r="G85" s="59"/>
      <c r="H85" s="64"/>
      <c r="I85" s="61"/>
      <c r="J85" s="65">
        <v>0</v>
      </c>
    </row>
    <row r="86" spans="1:10" x14ac:dyDescent="0.25">
      <c r="A86" s="55"/>
      <c r="B86" s="56"/>
      <c r="C86" s="52"/>
      <c r="D86" s="49"/>
      <c r="E86" s="58"/>
      <c r="F86" s="58"/>
      <c r="G86" s="48"/>
      <c r="H86" s="71"/>
      <c r="I86" s="61"/>
      <c r="J86" s="65">
        <v>0</v>
      </c>
    </row>
    <row r="87" spans="1:10" x14ac:dyDescent="0.25">
      <c r="A87" s="55" t="s">
        <v>104</v>
      </c>
      <c r="B87" s="56" t="s">
        <v>105</v>
      </c>
      <c r="C87" s="52" t="s">
        <v>37</v>
      </c>
      <c r="D87" s="49" t="s">
        <v>32</v>
      </c>
      <c r="E87" s="58">
        <f>'[1]Расчет ФОТ'!$G$2</f>
        <v>306.89497716894982</v>
      </c>
      <c r="F87" s="58">
        <v>1</v>
      </c>
      <c r="G87" s="59">
        <f>E87*F87</f>
        <v>306.89497716894982</v>
      </c>
      <c r="H87" s="64">
        <f>G87*H8</f>
        <v>901.96433789954358</v>
      </c>
      <c r="I87" s="61">
        <f>ROUND(H87*$I$9,0)</f>
        <v>1127</v>
      </c>
      <c r="J87" s="67">
        <v>1175</v>
      </c>
    </row>
    <row r="88" spans="1:10" x14ac:dyDescent="0.25">
      <c r="A88" s="55"/>
      <c r="B88" s="56" t="s">
        <v>106</v>
      </c>
      <c r="C88" s="52"/>
      <c r="D88" s="49"/>
      <c r="E88" s="58"/>
      <c r="F88" s="58"/>
      <c r="G88" s="59"/>
      <c r="H88" s="64"/>
      <c r="I88" s="61"/>
      <c r="J88" s="65">
        <v>0</v>
      </c>
    </row>
    <row r="89" spans="1:10" x14ac:dyDescent="0.25">
      <c r="A89" s="55"/>
      <c r="B89" s="56"/>
      <c r="C89" s="52"/>
      <c r="D89" s="49"/>
      <c r="E89" s="58"/>
      <c r="F89" s="58"/>
      <c r="G89" s="59"/>
      <c r="H89" s="64"/>
      <c r="I89" s="61"/>
      <c r="J89" s="65">
        <v>0</v>
      </c>
    </row>
    <row r="90" spans="1:10" x14ac:dyDescent="0.25">
      <c r="A90" s="55" t="s">
        <v>107</v>
      </c>
      <c r="B90" s="56" t="s">
        <v>108</v>
      </c>
      <c r="C90" s="52" t="s">
        <v>37</v>
      </c>
      <c r="D90" s="57" t="s">
        <v>32</v>
      </c>
      <c r="E90" s="58">
        <f>'[1]Расчет ФОТ'!$G$2</f>
        <v>306.89497716894982</v>
      </c>
      <c r="F90" s="58">
        <v>1.5</v>
      </c>
      <c r="G90" s="59">
        <f>E90*F90</f>
        <v>460.34246575342473</v>
      </c>
      <c r="H90" s="64">
        <f>G90*H8</f>
        <v>1352.9465068493153</v>
      </c>
      <c r="I90" s="61">
        <f>ROUND(H90*$I$9,0)</f>
        <v>1691</v>
      </c>
      <c r="J90" s="67">
        <v>0</v>
      </c>
    </row>
    <row r="91" spans="1:10" x14ac:dyDescent="0.25">
      <c r="A91" s="55"/>
      <c r="B91" s="63" t="s">
        <v>109</v>
      </c>
      <c r="C91" s="52"/>
      <c r="D91" s="49"/>
      <c r="E91" s="58"/>
      <c r="F91" s="58"/>
      <c r="G91" s="59"/>
      <c r="H91" s="64"/>
      <c r="I91" s="61"/>
      <c r="J91" s="65">
        <v>0</v>
      </c>
    </row>
    <row r="92" spans="1:10" x14ac:dyDescent="0.25">
      <c r="A92" s="55"/>
      <c r="B92" s="63" t="s">
        <v>110</v>
      </c>
      <c r="C92" s="52"/>
      <c r="D92" s="49"/>
      <c r="E92" s="58"/>
      <c r="F92" s="53"/>
      <c r="G92" s="59"/>
      <c r="H92" s="64"/>
      <c r="I92" s="61"/>
      <c r="J92" s="65">
        <v>0</v>
      </c>
    </row>
    <row r="93" spans="1:10" x14ac:dyDescent="0.25">
      <c r="A93" s="55"/>
      <c r="B93" s="63"/>
      <c r="C93" s="52"/>
      <c r="D93" s="49"/>
      <c r="E93" s="58"/>
      <c r="F93" s="53"/>
      <c r="G93" s="59"/>
      <c r="H93" s="64"/>
      <c r="I93" s="61"/>
      <c r="J93" s="65">
        <v>0</v>
      </c>
    </row>
    <row r="94" spans="1:10" x14ac:dyDescent="0.25">
      <c r="A94" s="55" t="s">
        <v>111</v>
      </c>
      <c r="B94" s="63" t="s">
        <v>36</v>
      </c>
      <c r="C94" s="52" t="s">
        <v>37</v>
      </c>
      <c r="D94" s="57" t="s">
        <v>32</v>
      </c>
      <c r="E94" s="58">
        <f>'[1]Расчет ФОТ'!$G$2</f>
        <v>306.89497716894982</v>
      </c>
      <c r="F94" s="58">
        <v>5</v>
      </c>
      <c r="G94" s="59">
        <f>E94*F94</f>
        <v>1534.4748858447492</v>
      </c>
      <c r="H94" s="64">
        <f>G94*H8</f>
        <v>4509.8216894977177</v>
      </c>
      <c r="I94" s="61">
        <f>ROUND(H94*$I$9,0)</f>
        <v>5637</v>
      </c>
      <c r="J94" s="67">
        <v>0</v>
      </c>
    </row>
    <row r="95" spans="1:10" x14ac:dyDescent="0.25">
      <c r="A95" s="55"/>
      <c r="B95" s="56"/>
      <c r="C95" s="52"/>
      <c r="D95" s="49"/>
      <c r="E95" s="58"/>
      <c r="F95" s="53"/>
      <c r="G95" s="59"/>
      <c r="H95" s="64"/>
      <c r="I95" s="61"/>
      <c r="J95" s="65">
        <v>0</v>
      </c>
    </row>
    <row r="96" spans="1:10" x14ac:dyDescent="0.25">
      <c r="A96" s="55" t="s">
        <v>112</v>
      </c>
      <c r="B96" s="56" t="s">
        <v>113</v>
      </c>
      <c r="C96" s="52" t="s">
        <v>37</v>
      </c>
      <c r="D96" s="57" t="s">
        <v>32</v>
      </c>
      <c r="E96" s="58">
        <f>'[1]Расчет ФОТ'!$G$2</f>
        <v>306.89497716894982</v>
      </c>
      <c r="F96" s="58">
        <v>0.5</v>
      </c>
      <c r="G96" s="59">
        <f>E96*F96</f>
        <v>153.44748858447491</v>
      </c>
      <c r="H96" s="64">
        <f>G96*H8</f>
        <v>450.98216894977179</v>
      </c>
      <c r="I96" s="61">
        <f>ROUND(H96*$I$9,0)</f>
        <v>564</v>
      </c>
      <c r="J96" s="67">
        <v>587</v>
      </c>
    </row>
    <row r="97" spans="1:10" x14ac:dyDescent="0.25">
      <c r="A97" s="55"/>
      <c r="B97" s="56" t="s">
        <v>114</v>
      </c>
      <c r="C97" s="52"/>
      <c r="D97" s="49"/>
      <c r="E97" s="58"/>
      <c r="F97" s="58"/>
      <c r="G97" s="59"/>
      <c r="H97" s="64"/>
      <c r="I97" s="61"/>
      <c r="J97" s="65">
        <v>0</v>
      </c>
    </row>
    <row r="98" spans="1:10" x14ac:dyDescent="0.25">
      <c r="A98" s="55"/>
      <c r="B98" s="56"/>
      <c r="C98" s="52"/>
      <c r="D98" s="49"/>
      <c r="E98" s="58"/>
      <c r="F98" s="53"/>
      <c r="G98" s="59"/>
      <c r="H98" s="64"/>
      <c r="I98" s="61"/>
      <c r="J98" s="65">
        <v>0</v>
      </c>
    </row>
    <row r="99" spans="1:10" x14ac:dyDescent="0.25">
      <c r="A99" s="55" t="s">
        <v>115</v>
      </c>
      <c r="B99" s="56" t="s">
        <v>42</v>
      </c>
      <c r="C99" s="52" t="s">
        <v>37</v>
      </c>
      <c r="D99" s="57" t="s">
        <v>32</v>
      </c>
      <c r="E99" s="58">
        <f>'[1]Расчет ФОТ'!$G$2</f>
        <v>306.89497716894982</v>
      </c>
      <c r="F99" s="58">
        <v>0.8</v>
      </c>
      <c r="G99" s="59">
        <f>E99*F99</f>
        <v>245.51598173515987</v>
      </c>
      <c r="H99" s="64">
        <f>G99*H8</f>
        <v>721.57147031963484</v>
      </c>
      <c r="I99" s="61">
        <f>ROUND(H99*$I$9,0)</f>
        <v>902</v>
      </c>
      <c r="J99" s="67">
        <v>940</v>
      </c>
    </row>
    <row r="100" spans="1:10" x14ac:dyDescent="0.25">
      <c r="A100" s="55"/>
      <c r="B100" s="56"/>
      <c r="C100" s="52"/>
      <c r="D100" s="49"/>
      <c r="E100" s="58"/>
      <c r="F100" s="58"/>
      <c r="G100" s="59"/>
      <c r="H100" s="64"/>
      <c r="I100" s="61"/>
      <c r="J100" s="65">
        <v>0</v>
      </c>
    </row>
    <row r="101" spans="1:10" x14ac:dyDescent="0.25">
      <c r="A101" s="55" t="s">
        <v>116</v>
      </c>
      <c r="B101" s="56" t="s">
        <v>44</v>
      </c>
      <c r="C101" s="52" t="s">
        <v>37</v>
      </c>
      <c r="D101" s="57" t="s">
        <v>32</v>
      </c>
      <c r="E101" s="58">
        <f>'[1]Расчет ФОТ'!$G$2</f>
        <v>306.89497716894982</v>
      </c>
      <c r="F101" s="58">
        <v>1</v>
      </c>
      <c r="G101" s="59">
        <f>E101*F101</f>
        <v>306.89497716894982</v>
      </c>
      <c r="H101" s="64">
        <f>G101*H8</f>
        <v>901.96433789954358</v>
      </c>
      <c r="I101" s="61">
        <f>ROUND(H101*$I$9,0)</f>
        <v>1127</v>
      </c>
      <c r="J101" s="67">
        <v>1175</v>
      </c>
    </row>
    <row r="102" spans="1:10" x14ac:dyDescent="0.25">
      <c r="A102" s="55"/>
      <c r="B102" s="72" t="s">
        <v>117</v>
      </c>
      <c r="C102" s="52"/>
      <c r="D102" s="49"/>
      <c r="E102" s="58"/>
      <c r="F102" s="58"/>
      <c r="G102" s="59"/>
      <c r="H102" s="64"/>
      <c r="I102" s="61"/>
      <c r="J102" s="65">
        <v>0</v>
      </c>
    </row>
    <row r="103" spans="1:10" x14ac:dyDescent="0.25">
      <c r="A103" s="55"/>
      <c r="B103" s="56"/>
      <c r="C103" s="52"/>
      <c r="D103" s="49"/>
      <c r="E103" s="58"/>
      <c r="F103" s="58"/>
      <c r="G103" s="59"/>
      <c r="H103" s="64"/>
      <c r="I103" s="61"/>
      <c r="J103" s="65">
        <v>0</v>
      </c>
    </row>
    <row r="104" spans="1:10" x14ac:dyDescent="0.25">
      <c r="A104" s="55" t="s">
        <v>118</v>
      </c>
      <c r="B104" s="56" t="s">
        <v>119</v>
      </c>
      <c r="C104" s="52" t="s">
        <v>37</v>
      </c>
      <c r="D104" s="57" t="s">
        <v>32</v>
      </c>
      <c r="E104" s="58">
        <f>'[1]Расчет ФОТ'!$G$2</f>
        <v>306.89497716894982</v>
      </c>
      <c r="F104" s="58">
        <v>1.5</v>
      </c>
      <c r="G104" s="59">
        <f>E104*F104</f>
        <v>460.34246575342473</v>
      </c>
      <c r="H104" s="64">
        <f>G104*H8</f>
        <v>1352.9465068493153</v>
      </c>
      <c r="I104" s="61">
        <f>ROUND(H104*$I$9,0)</f>
        <v>1691</v>
      </c>
      <c r="J104" s="67">
        <v>1761</v>
      </c>
    </row>
    <row r="105" spans="1:10" x14ac:dyDescent="0.25">
      <c r="A105" s="55"/>
      <c r="B105" s="56" t="s">
        <v>48</v>
      </c>
      <c r="C105" s="52"/>
      <c r="D105" s="49"/>
      <c r="E105" s="58"/>
      <c r="F105" s="58"/>
      <c r="G105" s="59"/>
      <c r="H105" s="64"/>
      <c r="I105" s="61"/>
      <c r="J105" s="65">
        <v>0</v>
      </c>
    </row>
    <row r="106" spans="1:10" x14ac:dyDescent="0.25">
      <c r="A106" s="55"/>
      <c r="B106" s="56"/>
      <c r="C106" s="52"/>
      <c r="D106" s="49"/>
      <c r="E106" s="58"/>
      <c r="F106" s="58"/>
      <c r="G106" s="59"/>
      <c r="H106" s="64"/>
      <c r="I106" s="61"/>
      <c r="J106" s="65">
        <v>0</v>
      </c>
    </row>
    <row r="107" spans="1:10" x14ac:dyDescent="0.25">
      <c r="A107" s="55" t="s">
        <v>120</v>
      </c>
      <c r="B107" s="56" t="s">
        <v>50</v>
      </c>
      <c r="C107" s="52" t="s">
        <v>37</v>
      </c>
      <c r="D107" s="57" t="s">
        <v>32</v>
      </c>
      <c r="E107" s="58">
        <f>'[1]Расчет ФОТ'!$G$2</f>
        <v>306.89497716894982</v>
      </c>
      <c r="F107" s="58">
        <v>1</v>
      </c>
      <c r="G107" s="59">
        <f>E107*F107</f>
        <v>306.89497716894982</v>
      </c>
      <c r="H107" s="64">
        <f>G107*H8</f>
        <v>901.96433789954358</v>
      </c>
      <c r="I107" s="61">
        <f>ROUND(H107*$I$9,0)</f>
        <v>1127</v>
      </c>
      <c r="J107" s="67">
        <v>1175</v>
      </c>
    </row>
    <row r="108" spans="1:10" x14ac:dyDescent="0.25">
      <c r="A108" s="55"/>
      <c r="B108" s="56"/>
      <c r="C108" s="52"/>
      <c r="D108" s="49"/>
      <c r="E108" s="58"/>
      <c r="F108" s="58"/>
      <c r="G108" s="59"/>
      <c r="H108" s="64"/>
      <c r="I108" s="61"/>
      <c r="J108" s="65">
        <v>0</v>
      </c>
    </row>
    <row r="109" spans="1:10" x14ac:dyDescent="0.25">
      <c r="A109" s="55" t="s">
        <v>121</v>
      </c>
      <c r="B109" s="56" t="s">
        <v>122</v>
      </c>
      <c r="C109" s="52" t="s">
        <v>37</v>
      </c>
      <c r="D109" s="57" t="s">
        <v>32</v>
      </c>
      <c r="E109" s="58">
        <f>'[1]Расчет ФОТ'!$G$2</f>
        <v>306.89497716894982</v>
      </c>
      <c r="F109" s="53">
        <v>0.8</v>
      </c>
      <c r="G109" s="59">
        <f>E109*F109</f>
        <v>245.51598173515987</v>
      </c>
      <c r="H109" s="64">
        <f>G109*H8</f>
        <v>721.57147031963484</v>
      </c>
      <c r="I109" s="61">
        <f>ROUND(H109*$I$9,0)</f>
        <v>902</v>
      </c>
      <c r="J109" s="67">
        <v>0</v>
      </c>
    </row>
    <row r="110" spans="1:10" x14ac:dyDescent="0.25">
      <c r="A110" s="55"/>
      <c r="B110" s="56" t="s">
        <v>123</v>
      </c>
      <c r="C110" s="52"/>
      <c r="D110" s="49"/>
      <c r="E110" s="58"/>
      <c r="F110" s="58"/>
      <c r="G110" s="59"/>
      <c r="H110" s="64"/>
      <c r="I110" s="61"/>
      <c r="J110" s="65">
        <v>0</v>
      </c>
    </row>
    <row r="111" spans="1:10" x14ac:dyDescent="0.25">
      <c r="A111" s="55"/>
      <c r="B111" s="56"/>
      <c r="C111" s="52"/>
      <c r="D111" s="49"/>
      <c r="E111" s="58"/>
      <c r="F111" s="58"/>
      <c r="G111" s="59"/>
      <c r="H111" s="64"/>
      <c r="I111" s="61"/>
      <c r="J111" s="65">
        <v>0</v>
      </c>
    </row>
    <row r="112" spans="1:10" x14ac:dyDescent="0.25">
      <c r="A112" s="55" t="s">
        <v>124</v>
      </c>
      <c r="B112" s="56" t="s">
        <v>55</v>
      </c>
      <c r="C112" s="52" t="s">
        <v>37</v>
      </c>
      <c r="D112" s="57" t="s">
        <v>32</v>
      </c>
      <c r="E112" s="58">
        <f>'[1]Расчет ФОТ'!$G$2</f>
        <v>306.89497716894982</v>
      </c>
      <c r="F112" s="58">
        <v>1.5</v>
      </c>
      <c r="G112" s="59">
        <f>E112*F112</f>
        <v>460.34246575342473</v>
      </c>
      <c r="H112" s="64">
        <f>G112*H8</f>
        <v>1352.9465068493153</v>
      </c>
      <c r="I112" s="61">
        <f>ROUND(H112*$I$9,0)</f>
        <v>1691</v>
      </c>
      <c r="J112" s="67">
        <v>0</v>
      </c>
    </row>
    <row r="113" spans="1:10" x14ac:dyDescent="0.25">
      <c r="A113" s="55"/>
      <c r="B113" s="56" t="s">
        <v>125</v>
      </c>
      <c r="C113" s="52"/>
      <c r="D113" s="49"/>
      <c r="E113" s="58"/>
      <c r="F113" s="58"/>
      <c r="G113" s="59"/>
      <c r="H113" s="64"/>
      <c r="I113" s="61"/>
      <c r="J113" s="65">
        <v>0</v>
      </c>
    </row>
    <row r="114" spans="1:10" x14ac:dyDescent="0.25">
      <c r="A114" s="55"/>
      <c r="B114" s="56" t="s">
        <v>126</v>
      </c>
      <c r="C114" s="52"/>
      <c r="D114" s="49"/>
      <c r="E114" s="58"/>
      <c r="F114" s="53"/>
      <c r="G114" s="59"/>
      <c r="H114" s="64"/>
      <c r="I114" s="61"/>
      <c r="J114" s="65">
        <v>0</v>
      </c>
    </row>
    <row r="115" spans="1:10" x14ac:dyDescent="0.25">
      <c r="A115" s="55" t="s">
        <v>127</v>
      </c>
      <c r="B115" s="56" t="s">
        <v>128</v>
      </c>
      <c r="C115" s="52" t="s">
        <v>31</v>
      </c>
      <c r="D115" s="57" t="s">
        <v>32</v>
      </c>
      <c r="E115" s="58">
        <f>'[1]Расчет ФОТ'!$G$2</f>
        <v>306.89497716894982</v>
      </c>
      <c r="F115" s="58">
        <v>2</v>
      </c>
      <c r="G115" s="59">
        <f>E115*F115</f>
        <v>613.78995433789964</v>
      </c>
      <c r="H115" s="64">
        <f>G115*H8</f>
        <v>1803.9286757990872</v>
      </c>
      <c r="I115" s="61">
        <f>ROUND(H115*$I$9,0)</f>
        <v>2255</v>
      </c>
      <c r="J115" s="67">
        <v>0</v>
      </c>
    </row>
    <row r="116" spans="1:10" x14ac:dyDescent="0.25">
      <c r="A116" s="55"/>
      <c r="B116" s="56"/>
      <c r="C116" s="52"/>
      <c r="D116" s="49"/>
      <c r="E116" s="58"/>
      <c r="F116" s="58"/>
      <c r="G116" s="59"/>
      <c r="H116" s="64"/>
      <c r="I116" s="61"/>
      <c r="J116" s="65">
        <v>0</v>
      </c>
    </row>
    <row r="117" spans="1:10" x14ac:dyDescent="0.25">
      <c r="A117" s="55" t="s">
        <v>129</v>
      </c>
      <c r="B117" s="56" t="s">
        <v>130</v>
      </c>
      <c r="C117" s="52" t="s">
        <v>37</v>
      </c>
      <c r="D117" s="57" t="s">
        <v>32</v>
      </c>
      <c r="E117" s="58">
        <f>'[1]Расчет ФОТ'!$G$2</f>
        <v>306.89497716894982</v>
      </c>
      <c r="F117" s="58">
        <v>1</v>
      </c>
      <c r="G117" s="59">
        <f>E117*F117</f>
        <v>306.89497716894982</v>
      </c>
      <c r="H117" s="64">
        <f>G117*H8</f>
        <v>901.96433789954358</v>
      </c>
      <c r="I117" s="61">
        <f>ROUND(H117*$I$9,0)</f>
        <v>1127</v>
      </c>
      <c r="J117" s="67">
        <v>1175</v>
      </c>
    </row>
    <row r="118" spans="1:10" x14ac:dyDescent="0.25">
      <c r="A118" s="55"/>
      <c r="B118" s="56"/>
      <c r="C118" s="52"/>
      <c r="D118" s="49"/>
      <c r="E118" s="58"/>
      <c r="F118" s="53"/>
      <c r="G118" s="59"/>
      <c r="H118" s="64"/>
      <c r="I118" s="61"/>
      <c r="J118" s="65">
        <v>0</v>
      </c>
    </row>
    <row r="119" spans="1:10" x14ac:dyDescent="0.25">
      <c r="A119" s="55" t="s">
        <v>131</v>
      </c>
      <c r="B119" s="56" t="s">
        <v>132</v>
      </c>
      <c r="C119" s="52" t="s">
        <v>37</v>
      </c>
      <c r="D119" s="57" t="s">
        <v>32</v>
      </c>
      <c r="E119" s="58">
        <f>'[1]Расчет ФОТ'!$G$2</f>
        <v>306.89497716894982</v>
      </c>
      <c r="F119" s="58">
        <v>4.5</v>
      </c>
      <c r="G119" s="59">
        <f>E119*F119</f>
        <v>1381.0273972602743</v>
      </c>
      <c r="H119" s="64">
        <f>G119*H8</f>
        <v>4058.839520547946</v>
      </c>
      <c r="I119" s="61">
        <f>ROUND(H119*$I$9,0)</f>
        <v>5074</v>
      </c>
      <c r="J119" s="67">
        <v>0</v>
      </c>
    </row>
    <row r="120" spans="1:10" x14ac:dyDescent="0.25">
      <c r="A120" s="55"/>
      <c r="B120" s="56" t="s">
        <v>63</v>
      </c>
      <c r="C120" s="52"/>
      <c r="D120" s="49"/>
      <c r="E120" s="58"/>
      <c r="F120" s="58"/>
      <c r="G120" s="59"/>
      <c r="H120" s="64"/>
      <c r="I120" s="61"/>
      <c r="J120" s="65">
        <v>0</v>
      </c>
    </row>
    <row r="121" spans="1:10" x14ac:dyDescent="0.25">
      <c r="A121" s="55"/>
      <c r="B121" s="56"/>
      <c r="C121" s="52"/>
      <c r="D121" s="49"/>
      <c r="E121" s="58"/>
      <c r="F121" s="58"/>
      <c r="G121" s="59"/>
      <c r="H121" s="64"/>
      <c r="I121" s="61"/>
      <c r="J121" s="65">
        <v>0</v>
      </c>
    </row>
    <row r="122" spans="1:10" x14ac:dyDescent="0.25">
      <c r="A122" s="55" t="s">
        <v>133</v>
      </c>
      <c r="B122" s="56" t="s">
        <v>132</v>
      </c>
      <c r="C122" s="52" t="s">
        <v>37</v>
      </c>
      <c r="D122" s="57" t="s">
        <v>32</v>
      </c>
      <c r="E122" s="58">
        <f>'[1]Расчет ФОТ'!$G$2</f>
        <v>306.89497716894982</v>
      </c>
      <c r="F122" s="58">
        <v>4</v>
      </c>
      <c r="G122" s="59">
        <f>E122*F122</f>
        <v>1227.5799086757993</v>
      </c>
      <c r="H122" s="64">
        <f>G122*H8</f>
        <v>3607.8573515981743</v>
      </c>
      <c r="I122" s="61">
        <f>ROUND(H122*$I$9,0)</f>
        <v>4510</v>
      </c>
      <c r="J122" s="67">
        <v>0</v>
      </c>
    </row>
    <row r="123" spans="1:10" x14ac:dyDescent="0.25">
      <c r="A123" s="55"/>
      <c r="B123" s="56" t="s">
        <v>65</v>
      </c>
      <c r="C123" s="52"/>
      <c r="D123" s="49"/>
      <c r="E123" s="58"/>
      <c r="F123" s="53"/>
      <c r="G123" s="59"/>
      <c r="H123" s="64"/>
      <c r="I123" s="61"/>
      <c r="J123" s="65">
        <v>0</v>
      </c>
    </row>
    <row r="124" spans="1:10" x14ac:dyDescent="0.25">
      <c r="A124" s="55"/>
      <c r="B124" s="56"/>
      <c r="C124" s="52"/>
      <c r="D124" s="49"/>
      <c r="E124" s="58"/>
      <c r="F124" s="53"/>
      <c r="G124" s="59"/>
      <c r="H124" s="64"/>
      <c r="I124" s="61"/>
      <c r="J124" s="65">
        <v>0</v>
      </c>
    </row>
    <row r="125" spans="1:10" x14ac:dyDescent="0.25">
      <c r="A125" s="55" t="s">
        <v>134</v>
      </c>
      <c r="B125" s="56" t="s">
        <v>132</v>
      </c>
      <c r="C125" s="52" t="s">
        <v>37</v>
      </c>
      <c r="D125" s="57" t="s">
        <v>32</v>
      </c>
      <c r="E125" s="58">
        <f>'[1]Расчет ФОТ'!$G$2</f>
        <v>306.89497716894982</v>
      </c>
      <c r="F125" s="58">
        <v>1.3</v>
      </c>
      <c r="G125" s="59">
        <f>E125*F125</f>
        <v>398.96347031963478</v>
      </c>
      <c r="H125" s="64">
        <f>G125*H8</f>
        <v>1172.5536392694066</v>
      </c>
      <c r="I125" s="61">
        <f>ROUND(H125*$I$9,0)</f>
        <v>1466</v>
      </c>
      <c r="J125" s="67">
        <v>0</v>
      </c>
    </row>
    <row r="126" spans="1:10" x14ac:dyDescent="0.25">
      <c r="A126" s="55"/>
      <c r="B126" s="63" t="s">
        <v>67</v>
      </c>
      <c r="C126" s="52"/>
      <c r="D126" s="49"/>
      <c r="E126" s="58"/>
      <c r="F126" s="58"/>
      <c r="G126" s="59"/>
      <c r="H126" s="64"/>
      <c r="I126" s="61"/>
      <c r="J126" s="65">
        <v>0</v>
      </c>
    </row>
    <row r="127" spans="1:10" x14ac:dyDescent="0.25">
      <c r="A127" s="55"/>
      <c r="B127" s="63"/>
      <c r="C127" s="52"/>
      <c r="D127" s="49"/>
      <c r="E127" s="58"/>
      <c r="F127" s="58"/>
      <c r="G127" s="59"/>
      <c r="H127" s="64"/>
      <c r="I127" s="61"/>
      <c r="J127" s="65">
        <v>0</v>
      </c>
    </row>
    <row r="128" spans="1:10" x14ac:dyDescent="0.25">
      <c r="A128" s="55" t="s">
        <v>135</v>
      </c>
      <c r="B128" s="56" t="s">
        <v>136</v>
      </c>
      <c r="C128" s="52" t="s">
        <v>37</v>
      </c>
      <c r="D128" s="57" t="s">
        <v>32</v>
      </c>
      <c r="E128" s="58">
        <f>'[1]Расчет ФОТ'!$G$2</f>
        <v>306.89497716894982</v>
      </c>
      <c r="F128" s="58">
        <v>1.5</v>
      </c>
      <c r="G128" s="59">
        <f>E128*F128</f>
        <v>460.34246575342473</v>
      </c>
      <c r="H128" s="64">
        <f>G128*H8</f>
        <v>1352.9465068493153</v>
      </c>
      <c r="I128" s="61">
        <f>ROUND(H128*$I$9,0)</f>
        <v>1691</v>
      </c>
      <c r="J128" s="67">
        <v>0</v>
      </c>
    </row>
    <row r="129" spans="1:10" x14ac:dyDescent="0.25">
      <c r="A129" s="55"/>
      <c r="B129" s="56" t="s">
        <v>137</v>
      </c>
      <c r="C129" s="52"/>
      <c r="D129" s="49"/>
      <c r="E129" s="58"/>
      <c r="F129" s="58"/>
      <c r="G129" s="59"/>
      <c r="H129" s="64"/>
      <c r="I129" s="61"/>
      <c r="J129" s="65">
        <v>0</v>
      </c>
    </row>
    <row r="130" spans="1:10" x14ac:dyDescent="0.25">
      <c r="A130" s="55"/>
      <c r="B130" s="56" t="s">
        <v>138</v>
      </c>
      <c r="C130" s="52"/>
      <c r="D130" s="49"/>
      <c r="E130" s="58"/>
      <c r="F130" s="58"/>
      <c r="G130" s="59"/>
      <c r="H130" s="64"/>
      <c r="I130" s="61"/>
      <c r="J130" s="65">
        <v>0</v>
      </c>
    </row>
    <row r="131" spans="1:10" x14ac:dyDescent="0.25">
      <c r="A131" s="55"/>
      <c r="B131" s="56"/>
      <c r="C131" s="52"/>
      <c r="D131" s="49"/>
      <c r="E131" s="58"/>
      <c r="F131" s="58"/>
      <c r="G131" s="59"/>
      <c r="H131" s="64"/>
      <c r="I131" s="61"/>
      <c r="J131" s="65">
        <v>0</v>
      </c>
    </row>
    <row r="132" spans="1:10" x14ac:dyDescent="0.25">
      <c r="A132" s="55" t="s">
        <v>139</v>
      </c>
      <c r="B132" s="56" t="s">
        <v>140</v>
      </c>
      <c r="C132" s="52" t="s">
        <v>37</v>
      </c>
      <c r="D132" s="57" t="s">
        <v>32</v>
      </c>
      <c r="E132" s="58">
        <f>'[1]Расчет ФОТ'!$G$2</f>
        <v>306.89497716894982</v>
      </c>
      <c r="F132" s="58">
        <v>3</v>
      </c>
      <c r="G132" s="59">
        <f>E132*F132</f>
        <v>920.68493150684947</v>
      </c>
      <c r="H132" s="64">
        <f>G132*H8</f>
        <v>2705.8930136986305</v>
      </c>
      <c r="I132" s="61">
        <f>ROUND(H132*$I$9,0)</f>
        <v>3382</v>
      </c>
      <c r="J132" s="67">
        <v>0</v>
      </c>
    </row>
    <row r="133" spans="1:10" x14ac:dyDescent="0.25">
      <c r="A133" s="55"/>
      <c r="B133" s="56" t="s">
        <v>74</v>
      </c>
      <c r="C133" s="52"/>
      <c r="D133" s="49"/>
      <c r="E133" s="58"/>
      <c r="F133" s="58"/>
      <c r="G133" s="59"/>
      <c r="H133" s="64"/>
      <c r="I133" s="61"/>
      <c r="J133" s="65">
        <v>0</v>
      </c>
    </row>
    <row r="134" spans="1:10" x14ac:dyDescent="0.25">
      <c r="A134" s="55"/>
      <c r="B134" s="56"/>
      <c r="C134" s="52"/>
      <c r="D134" s="49"/>
      <c r="E134" s="58"/>
      <c r="F134" s="58"/>
      <c r="G134" s="59"/>
      <c r="H134" s="64"/>
      <c r="I134" s="61"/>
      <c r="J134" s="65">
        <v>0</v>
      </c>
    </row>
    <row r="135" spans="1:10" x14ac:dyDescent="0.25">
      <c r="A135" s="55" t="s">
        <v>141</v>
      </c>
      <c r="B135" s="56" t="s">
        <v>142</v>
      </c>
      <c r="C135" s="52" t="s">
        <v>37</v>
      </c>
      <c r="D135" s="57" t="s">
        <v>32</v>
      </c>
      <c r="E135" s="58">
        <f>'[1]Расчет ФОТ'!$G$2</f>
        <v>306.89497716894982</v>
      </c>
      <c r="F135" s="58">
        <v>2</v>
      </c>
      <c r="G135" s="59">
        <f>E135*F135</f>
        <v>613.78995433789964</v>
      </c>
      <c r="H135" s="64">
        <f>G135*H8</f>
        <v>1803.9286757990872</v>
      </c>
      <c r="I135" s="61">
        <f>ROUND(H135*$I$9,0)</f>
        <v>2255</v>
      </c>
      <c r="J135" s="67">
        <v>0</v>
      </c>
    </row>
    <row r="136" spans="1:10" x14ac:dyDescent="0.25">
      <c r="A136" s="55"/>
      <c r="B136" s="56"/>
      <c r="C136" s="52"/>
      <c r="D136" s="49"/>
      <c r="E136" s="58"/>
      <c r="F136" s="58"/>
      <c r="G136" s="59"/>
      <c r="H136" s="64"/>
      <c r="I136" s="61"/>
      <c r="J136" s="65">
        <v>0</v>
      </c>
    </row>
    <row r="137" spans="1:10" x14ac:dyDescent="0.25">
      <c r="A137" s="55" t="s">
        <v>143</v>
      </c>
      <c r="B137" s="56" t="s">
        <v>144</v>
      </c>
      <c r="C137" s="52" t="s">
        <v>37</v>
      </c>
      <c r="D137" s="57" t="s">
        <v>32</v>
      </c>
      <c r="E137" s="58">
        <f>'[1]Расчет ФОТ'!$G$2</f>
        <v>306.89497716894982</v>
      </c>
      <c r="F137" s="58">
        <v>0.8</v>
      </c>
      <c r="G137" s="59">
        <f>E137*F137</f>
        <v>245.51598173515987</v>
      </c>
      <c r="H137" s="64">
        <f>G137*H8</f>
        <v>721.57147031963484</v>
      </c>
      <c r="I137" s="61">
        <f>ROUND(H137*$I$9,0)</f>
        <v>902</v>
      </c>
      <c r="J137" s="67">
        <v>940</v>
      </c>
    </row>
    <row r="138" spans="1:10" x14ac:dyDescent="0.25">
      <c r="A138" s="55"/>
      <c r="B138" s="56" t="s">
        <v>79</v>
      </c>
      <c r="C138" s="52"/>
      <c r="D138" s="49"/>
      <c r="E138" s="58"/>
      <c r="F138" s="58"/>
      <c r="G138" s="59"/>
      <c r="H138" s="64"/>
      <c r="I138" s="61"/>
      <c r="J138" s="65">
        <v>0</v>
      </c>
    </row>
    <row r="139" spans="1:10" x14ac:dyDescent="0.25">
      <c r="A139" s="55"/>
      <c r="B139" s="56"/>
      <c r="C139" s="52"/>
      <c r="D139" s="49"/>
      <c r="E139" s="58"/>
      <c r="F139" s="58"/>
      <c r="G139" s="59"/>
      <c r="H139" s="64"/>
      <c r="I139" s="61"/>
      <c r="J139" s="65">
        <v>0</v>
      </c>
    </row>
    <row r="140" spans="1:10" x14ac:dyDescent="0.25">
      <c r="A140" s="55" t="s">
        <v>145</v>
      </c>
      <c r="B140" s="56" t="s">
        <v>50</v>
      </c>
      <c r="C140" s="52" t="s">
        <v>37</v>
      </c>
      <c r="D140" s="57" t="s">
        <v>32</v>
      </c>
      <c r="E140" s="58">
        <f>'[1]Расчет ФОТ'!$G$2</f>
        <v>306.89497716894982</v>
      </c>
      <c r="F140" s="58">
        <v>0.5</v>
      </c>
      <c r="G140" s="59">
        <f>E140*F140</f>
        <v>153.44748858447491</v>
      </c>
      <c r="H140" s="64">
        <f>G140*H8</f>
        <v>450.98216894977179</v>
      </c>
      <c r="I140" s="61">
        <f>ROUND(H140*$I$9,0)</f>
        <v>564</v>
      </c>
      <c r="J140" s="67">
        <v>587</v>
      </c>
    </row>
    <row r="141" spans="1:10" x14ac:dyDescent="0.25">
      <c r="A141" s="55"/>
      <c r="B141" s="56"/>
      <c r="C141" s="52"/>
      <c r="D141" s="49"/>
      <c r="E141" s="58"/>
      <c r="F141" s="58"/>
      <c r="G141" s="59"/>
      <c r="H141" s="64"/>
      <c r="I141" s="61"/>
      <c r="J141" s="65">
        <v>0</v>
      </c>
    </row>
    <row r="142" spans="1:10" x14ac:dyDescent="0.25">
      <c r="A142" s="55" t="s">
        <v>146</v>
      </c>
      <c r="B142" s="56" t="s">
        <v>147</v>
      </c>
      <c r="C142" s="52" t="s">
        <v>37</v>
      </c>
      <c r="D142" s="57" t="s">
        <v>32</v>
      </c>
      <c r="E142" s="58">
        <f>'[1]Расчет ФОТ'!$G$2</f>
        <v>306.89497716894982</v>
      </c>
      <c r="F142" s="58">
        <v>1.8</v>
      </c>
      <c r="G142" s="59">
        <f>E142*F142</f>
        <v>552.41095890410975</v>
      </c>
      <c r="H142" s="64">
        <f>G142*H8</f>
        <v>1623.5358082191785</v>
      </c>
      <c r="I142" s="61">
        <f>ROUND(H142*$I$9,0)</f>
        <v>2029</v>
      </c>
      <c r="J142" s="67">
        <v>0</v>
      </c>
    </row>
    <row r="143" spans="1:10" x14ac:dyDescent="0.25">
      <c r="A143" s="55"/>
      <c r="B143" s="56" t="s">
        <v>148</v>
      </c>
      <c r="C143" s="52"/>
      <c r="D143" s="49"/>
      <c r="E143" s="58"/>
      <c r="F143" s="58"/>
      <c r="G143" s="59"/>
      <c r="H143" s="64"/>
      <c r="I143" s="61"/>
      <c r="J143" s="65">
        <v>0</v>
      </c>
    </row>
    <row r="144" spans="1:10" x14ac:dyDescent="0.25">
      <c r="A144" s="55"/>
      <c r="B144" s="56"/>
      <c r="C144" s="52"/>
      <c r="D144" s="49"/>
      <c r="E144" s="58"/>
      <c r="F144" s="58"/>
      <c r="G144" s="59"/>
      <c r="H144" s="64"/>
      <c r="I144" s="61"/>
      <c r="J144" s="65">
        <v>0</v>
      </c>
    </row>
    <row r="145" spans="1:10" x14ac:dyDescent="0.25">
      <c r="A145" s="55" t="s">
        <v>149</v>
      </c>
      <c r="B145" s="56" t="s">
        <v>150</v>
      </c>
      <c r="C145" s="52" t="s">
        <v>86</v>
      </c>
      <c r="D145" s="57" t="s">
        <v>32</v>
      </c>
      <c r="E145" s="58">
        <f>'[1]Расчет ФОТ'!$G$2</f>
        <v>306.89497716894982</v>
      </c>
      <c r="F145" s="58">
        <v>0.7</v>
      </c>
      <c r="G145" s="59">
        <f>E145*F145</f>
        <v>214.82648401826486</v>
      </c>
      <c r="H145" s="64">
        <f>G145*H8</f>
        <v>631.37503652968041</v>
      </c>
      <c r="I145" s="61">
        <f>ROUND(H145*$I$9,0)</f>
        <v>789</v>
      </c>
      <c r="J145" s="67">
        <v>0</v>
      </c>
    </row>
    <row r="146" spans="1:10" x14ac:dyDescent="0.25">
      <c r="A146" s="55"/>
      <c r="B146" s="56"/>
      <c r="C146" s="52"/>
      <c r="D146" s="49"/>
      <c r="E146" s="58"/>
      <c r="F146" s="58"/>
      <c r="G146" s="59"/>
      <c r="H146" s="64"/>
      <c r="I146" s="61"/>
      <c r="J146" s="65">
        <v>0</v>
      </c>
    </row>
    <row r="147" spans="1:10" x14ac:dyDescent="0.25">
      <c r="A147" s="55" t="s">
        <v>151</v>
      </c>
      <c r="B147" s="56" t="s">
        <v>132</v>
      </c>
      <c r="C147" s="52" t="s">
        <v>31</v>
      </c>
      <c r="D147" s="57" t="s">
        <v>32</v>
      </c>
      <c r="E147" s="58">
        <f>'[1]Расчет ФОТ'!$G$2</f>
        <v>306.89497716894982</v>
      </c>
      <c r="F147" s="58">
        <v>0.8</v>
      </c>
      <c r="G147" s="59">
        <f>E147*F147</f>
        <v>245.51598173515987</v>
      </c>
      <c r="H147" s="64">
        <f>G147*H8</f>
        <v>721.57147031963484</v>
      </c>
      <c r="I147" s="61">
        <f>ROUND(H147*$I$9,0)</f>
        <v>902</v>
      </c>
      <c r="J147" s="67">
        <v>940</v>
      </c>
    </row>
    <row r="148" spans="1:10" x14ac:dyDescent="0.25">
      <c r="A148" s="55"/>
      <c r="B148" s="56" t="s">
        <v>152</v>
      </c>
      <c r="C148" s="52"/>
      <c r="D148" s="49"/>
      <c r="E148" s="58"/>
      <c r="F148" s="58"/>
      <c r="G148" s="59"/>
      <c r="H148" s="64"/>
      <c r="I148" s="61"/>
      <c r="J148" s="65">
        <v>0</v>
      </c>
    </row>
    <row r="149" spans="1:10" x14ac:dyDescent="0.25">
      <c r="A149" s="55"/>
      <c r="B149" s="56" t="s">
        <v>153</v>
      </c>
      <c r="C149" s="52"/>
      <c r="D149" s="49"/>
      <c r="E149" s="58"/>
      <c r="F149" s="58"/>
      <c r="G149" s="59"/>
      <c r="H149" s="64"/>
      <c r="I149" s="61"/>
      <c r="J149" s="65">
        <v>0</v>
      </c>
    </row>
    <row r="150" spans="1:10" x14ac:dyDescent="0.25">
      <c r="A150" s="55"/>
      <c r="B150" s="56"/>
      <c r="C150" s="52"/>
      <c r="D150" s="49"/>
      <c r="E150" s="58"/>
      <c r="F150" s="58"/>
      <c r="G150" s="59"/>
      <c r="H150" s="64"/>
      <c r="I150" s="61"/>
      <c r="J150" s="65">
        <v>0</v>
      </c>
    </row>
    <row r="151" spans="1:10" x14ac:dyDescent="0.25">
      <c r="A151" s="55" t="s">
        <v>154</v>
      </c>
      <c r="B151" s="56" t="s">
        <v>155</v>
      </c>
      <c r="C151" s="52" t="s">
        <v>31</v>
      </c>
      <c r="D151" s="57" t="s">
        <v>32</v>
      </c>
      <c r="E151" s="58">
        <f>'[1]Расчет ФОТ'!$G$2</f>
        <v>306.89497716894982</v>
      </c>
      <c r="F151" s="58">
        <v>1</v>
      </c>
      <c r="G151" s="59">
        <f>E151*F151</f>
        <v>306.89497716894982</v>
      </c>
      <c r="H151" s="64">
        <f>G151*H8</f>
        <v>901.96433789954358</v>
      </c>
      <c r="I151" s="61">
        <f>ROUND(H151*$I$9,0)</f>
        <v>1127</v>
      </c>
      <c r="J151" s="67">
        <v>1175</v>
      </c>
    </row>
    <row r="152" spans="1:10" x14ac:dyDescent="0.25">
      <c r="A152" s="55"/>
      <c r="B152" s="56" t="s">
        <v>156</v>
      </c>
      <c r="C152" s="52"/>
      <c r="D152" s="49"/>
      <c r="E152" s="58"/>
      <c r="F152" s="58"/>
      <c r="G152" s="59"/>
      <c r="H152" s="64"/>
      <c r="I152" s="61"/>
      <c r="J152" s="65">
        <v>0</v>
      </c>
    </row>
    <row r="153" spans="1:10" x14ac:dyDescent="0.25">
      <c r="A153" s="55"/>
      <c r="B153" s="56" t="s">
        <v>157</v>
      </c>
      <c r="C153" s="52"/>
      <c r="D153" s="49"/>
      <c r="E153" s="58"/>
      <c r="F153" s="58"/>
      <c r="G153" s="59"/>
      <c r="H153" s="64"/>
      <c r="I153" s="61"/>
      <c r="J153" s="65">
        <v>0</v>
      </c>
    </row>
    <row r="154" spans="1:10" x14ac:dyDescent="0.25">
      <c r="A154" s="55"/>
      <c r="B154" s="56"/>
      <c r="C154" s="52"/>
      <c r="D154" s="49"/>
      <c r="E154" s="58"/>
      <c r="F154" s="58"/>
      <c r="G154" s="59"/>
      <c r="H154" s="64"/>
      <c r="I154" s="61"/>
      <c r="J154" s="65">
        <v>0</v>
      </c>
    </row>
    <row r="155" spans="1:10" x14ac:dyDescent="0.25">
      <c r="A155" s="55" t="s">
        <v>158</v>
      </c>
      <c r="B155" s="56" t="s">
        <v>155</v>
      </c>
      <c r="C155" s="52" t="s">
        <v>37</v>
      </c>
      <c r="D155" s="57" t="s">
        <v>32</v>
      </c>
      <c r="E155" s="58">
        <f>'[1]Расчет ФОТ'!$G$2</f>
        <v>306.89497716894982</v>
      </c>
      <c r="F155" s="58">
        <v>2</v>
      </c>
      <c r="G155" s="59">
        <f>E155*F155</f>
        <v>613.78995433789964</v>
      </c>
      <c r="H155" s="64">
        <f>G155*H8</f>
        <v>1803.9286757990872</v>
      </c>
      <c r="I155" s="61">
        <f>ROUND(H155*$I$9,0)</f>
        <v>2255</v>
      </c>
      <c r="J155" s="67">
        <v>2348</v>
      </c>
    </row>
    <row r="156" spans="1:10" x14ac:dyDescent="0.25">
      <c r="A156" s="55"/>
      <c r="B156" s="56" t="s">
        <v>159</v>
      </c>
      <c r="C156" s="52"/>
      <c r="D156" s="49"/>
      <c r="E156" s="58"/>
      <c r="F156" s="58"/>
      <c r="G156" s="59"/>
      <c r="H156" s="64"/>
      <c r="I156" s="61"/>
      <c r="J156" s="65">
        <v>0</v>
      </c>
    </row>
    <row r="157" spans="1:10" x14ac:dyDescent="0.25">
      <c r="A157" s="55"/>
      <c r="B157" s="63"/>
      <c r="C157" s="52"/>
      <c r="D157" s="49"/>
      <c r="E157" s="58"/>
      <c r="F157" s="58"/>
      <c r="G157" s="59"/>
      <c r="H157" s="64"/>
      <c r="I157" s="61"/>
      <c r="J157" s="65">
        <v>0</v>
      </c>
    </row>
    <row r="158" spans="1:10" x14ac:dyDescent="0.25">
      <c r="A158" s="55" t="s">
        <v>160</v>
      </c>
      <c r="B158" s="56" t="s">
        <v>98</v>
      </c>
      <c r="C158" s="52" t="s">
        <v>37</v>
      </c>
      <c r="D158" s="57" t="s">
        <v>32</v>
      </c>
      <c r="E158" s="58">
        <f>'[1]Расчет ФОТ'!$G$2</f>
        <v>306.89497716894982</v>
      </c>
      <c r="F158" s="58">
        <v>2.5</v>
      </c>
      <c r="G158" s="59">
        <f>E158*F158</f>
        <v>767.23744292237461</v>
      </c>
      <c r="H158" s="64">
        <f>G158*H8</f>
        <v>2254.9108447488588</v>
      </c>
      <c r="I158" s="61">
        <f>ROUND(H158*$I$9,0)</f>
        <v>2819</v>
      </c>
      <c r="J158" s="67">
        <v>2935</v>
      </c>
    </row>
    <row r="159" spans="1:10" x14ac:dyDescent="0.25">
      <c r="A159" s="55"/>
      <c r="B159" s="56"/>
      <c r="C159" s="52"/>
      <c r="D159" s="49"/>
      <c r="E159" s="58"/>
      <c r="F159" s="58"/>
      <c r="G159" s="59"/>
      <c r="H159" s="64"/>
      <c r="I159" s="61"/>
      <c r="J159" s="65">
        <v>0</v>
      </c>
    </row>
    <row r="160" spans="1:10" x14ac:dyDescent="0.25">
      <c r="A160" s="55" t="s">
        <v>161</v>
      </c>
      <c r="B160" s="56" t="s">
        <v>132</v>
      </c>
      <c r="C160" s="52" t="s">
        <v>37</v>
      </c>
      <c r="D160" s="57" t="s">
        <v>32</v>
      </c>
      <c r="E160" s="58">
        <f>'[1]Расчет ФОТ'!$G$2</f>
        <v>306.89497716894982</v>
      </c>
      <c r="F160" s="58">
        <v>3.5</v>
      </c>
      <c r="G160" s="59">
        <f>E160*F160</f>
        <v>1074.1324200913243</v>
      </c>
      <c r="H160" s="64">
        <f>G160*H8</f>
        <v>3156.8751826484022</v>
      </c>
      <c r="I160" s="61">
        <f>ROUND(H160*$I$9,0)</f>
        <v>3946</v>
      </c>
      <c r="J160" s="67">
        <v>4109</v>
      </c>
    </row>
    <row r="161" spans="1:10" x14ac:dyDescent="0.25">
      <c r="A161" s="55"/>
      <c r="B161" s="56" t="s">
        <v>162</v>
      </c>
      <c r="C161" s="52"/>
      <c r="D161" s="49"/>
      <c r="E161" s="58"/>
      <c r="F161" s="58"/>
      <c r="G161" s="59"/>
      <c r="H161" s="64"/>
      <c r="I161" s="61"/>
      <c r="J161" s="65">
        <v>0</v>
      </c>
    </row>
    <row r="162" spans="1:10" x14ac:dyDescent="0.25">
      <c r="A162" s="55"/>
      <c r="B162" s="56" t="s">
        <v>163</v>
      </c>
      <c r="C162" s="52"/>
      <c r="D162" s="49"/>
      <c r="E162" s="58"/>
      <c r="F162" s="58"/>
      <c r="G162" s="59"/>
      <c r="H162" s="64"/>
      <c r="I162" s="61"/>
      <c r="J162" s="65">
        <v>0</v>
      </c>
    </row>
    <row r="163" spans="1:10" x14ac:dyDescent="0.25">
      <c r="A163" s="55"/>
      <c r="B163" s="56"/>
      <c r="C163" s="52"/>
      <c r="D163" s="49"/>
      <c r="E163" s="58"/>
      <c r="F163" s="58"/>
      <c r="G163" s="59"/>
      <c r="H163" s="64"/>
      <c r="I163" s="61"/>
      <c r="J163" s="65">
        <v>0</v>
      </c>
    </row>
    <row r="164" spans="1:10" x14ac:dyDescent="0.25">
      <c r="A164" s="55" t="s">
        <v>164</v>
      </c>
      <c r="B164" s="56" t="s">
        <v>165</v>
      </c>
      <c r="C164" s="52" t="s">
        <v>37</v>
      </c>
      <c r="D164" s="57" t="s">
        <v>32</v>
      </c>
      <c r="E164" s="58">
        <f>'[1]Расчет ФОТ'!$G$2</f>
        <v>306.89497716894982</v>
      </c>
      <c r="F164" s="58">
        <v>1.5</v>
      </c>
      <c r="G164" s="59">
        <f>E164*F164</f>
        <v>460.34246575342473</v>
      </c>
      <c r="H164" s="64">
        <f>G164*H8</f>
        <v>1352.9465068493153</v>
      </c>
      <c r="I164" s="61">
        <f>ROUND(H164*$I$9,0)</f>
        <v>1691</v>
      </c>
      <c r="J164" s="67">
        <v>0</v>
      </c>
    </row>
    <row r="165" spans="1:10" x14ac:dyDescent="0.25">
      <c r="A165" s="55"/>
      <c r="B165" s="56" t="s">
        <v>166</v>
      </c>
      <c r="C165" s="52"/>
      <c r="D165" s="49"/>
      <c r="E165" s="58"/>
      <c r="F165" s="58"/>
      <c r="G165" s="59"/>
      <c r="H165" s="64"/>
      <c r="I165" s="61"/>
      <c r="J165" s="65">
        <v>0</v>
      </c>
    </row>
    <row r="166" spans="1:10" x14ac:dyDescent="0.25">
      <c r="A166" s="55"/>
      <c r="B166" s="56"/>
      <c r="C166" s="52"/>
      <c r="D166" s="49"/>
      <c r="E166" s="58"/>
      <c r="F166" s="58"/>
      <c r="G166" s="59"/>
      <c r="H166" s="64"/>
      <c r="I166" s="61"/>
      <c r="J166" s="65">
        <v>0</v>
      </c>
    </row>
    <row r="167" spans="1:10" x14ac:dyDescent="0.25">
      <c r="A167" s="55" t="s">
        <v>167</v>
      </c>
      <c r="B167" s="56" t="s">
        <v>168</v>
      </c>
      <c r="C167" s="52" t="s">
        <v>37</v>
      </c>
      <c r="D167" s="57" t="s">
        <v>32</v>
      </c>
      <c r="E167" s="58">
        <f>'[1]Расчет ФОТ'!$G$2</f>
        <v>306.89497716894982</v>
      </c>
      <c r="F167" s="58">
        <v>0.5</v>
      </c>
      <c r="G167" s="59">
        <f>E167*F167</f>
        <v>153.44748858447491</v>
      </c>
      <c r="H167" s="64">
        <f>G167*H8</f>
        <v>450.98216894977179</v>
      </c>
      <c r="I167" s="61">
        <f>ROUND(H167*$I$9,0)</f>
        <v>564</v>
      </c>
      <c r="J167" s="67">
        <v>587</v>
      </c>
    </row>
    <row r="168" spans="1:10" ht="15.75" thickBot="1" x14ac:dyDescent="0.3">
      <c r="A168" s="73"/>
      <c r="B168" s="74"/>
      <c r="C168" s="75"/>
      <c r="D168" s="76"/>
      <c r="E168" s="77"/>
      <c r="F168" s="77"/>
      <c r="G168" s="78"/>
      <c r="H168" s="79"/>
      <c r="I168" s="80"/>
      <c r="J168" s="81"/>
    </row>
    <row r="169" spans="1:10" ht="15.75" thickTop="1" x14ac:dyDescent="0.25">
      <c r="A169" s="56"/>
      <c r="B169" s="56"/>
      <c r="C169" s="56"/>
      <c r="D169" s="56"/>
      <c r="E169" s="9"/>
      <c r="F169" s="9"/>
      <c r="G169" s="7"/>
      <c r="H169" s="7"/>
      <c r="I169" s="7"/>
      <c r="J169" s="9"/>
    </row>
  </sheetData>
  <sheetProtection password="CC29" sheet="1" objects="1" scenarios="1"/>
  <mergeCells count="2">
    <mergeCell ref="A1:J1"/>
    <mergeCell ref="I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Zeros="0" tabSelected="1" workbookViewId="0">
      <selection activeCell="F3" sqref="F1:F1048576"/>
    </sheetView>
  </sheetViews>
  <sheetFormatPr defaultRowHeight="15" x14ac:dyDescent="0.25"/>
  <cols>
    <col min="1" max="1" width="7.7109375" customWidth="1"/>
    <col min="2" max="2" width="64.7109375" customWidth="1"/>
    <col min="3" max="3" width="15" customWidth="1"/>
    <col min="4" max="4" width="11.85546875" customWidth="1"/>
    <col min="5" max="5" width="11.28515625" customWidth="1"/>
  </cols>
  <sheetData>
    <row r="1" spans="1:9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</row>
    <row r="2" spans="1:9" x14ac:dyDescent="0.25">
      <c r="A2" s="104" t="s">
        <v>213</v>
      </c>
      <c r="B2" s="104"/>
      <c r="C2" s="104"/>
      <c r="D2" s="104"/>
      <c r="E2" s="104"/>
      <c r="F2" s="104"/>
      <c r="G2" s="104"/>
      <c r="H2" s="104"/>
      <c r="I2" s="104"/>
    </row>
    <row r="3" spans="1:9" ht="15.75" thickBot="1" x14ac:dyDescent="0.3"/>
    <row r="4" spans="1:9" ht="15.75" thickTop="1" x14ac:dyDescent="0.25">
      <c r="A4" s="82"/>
      <c r="B4" s="11" t="s">
        <v>3</v>
      </c>
      <c r="C4" s="12" t="s">
        <v>4</v>
      </c>
      <c r="D4" s="102" t="s">
        <v>10</v>
      </c>
      <c r="E4" s="103"/>
    </row>
    <row r="5" spans="1:9" x14ac:dyDescent="0.25">
      <c r="A5" s="83"/>
      <c r="B5" s="19" t="s">
        <v>11</v>
      </c>
      <c r="C5" s="20" t="s">
        <v>12</v>
      </c>
      <c r="D5" s="26" t="s">
        <v>18</v>
      </c>
      <c r="E5" s="27" t="s">
        <v>19</v>
      </c>
    </row>
    <row r="6" spans="1:9" x14ac:dyDescent="0.25">
      <c r="A6" s="83"/>
      <c r="B6" s="28"/>
      <c r="C6" s="20"/>
      <c r="D6" s="25" t="s">
        <v>24</v>
      </c>
      <c r="E6" s="29" t="s">
        <v>25</v>
      </c>
    </row>
    <row r="7" spans="1:9" x14ac:dyDescent="0.25">
      <c r="A7" s="84"/>
      <c r="B7" s="31"/>
      <c r="C7" s="32"/>
      <c r="D7" s="38" t="s">
        <v>27</v>
      </c>
      <c r="E7" s="39" t="s">
        <v>28</v>
      </c>
    </row>
    <row r="8" spans="1:9" x14ac:dyDescent="0.25">
      <c r="A8" s="85"/>
      <c r="B8" s="86"/>
      <c r="C8" s="48"/>
      <c r="D8" s="52"/>
      <c r="E8" s="87"/>
    </row>
    <row r="9" spans="1:9" x14ac:dyDescent="0.25">
      <c r="A9" s="85" t="s">
        <v>169</v>
      </c>
      <c r="B9" s="56" t="s">
        <v>170</v>
      </c>
      <c r="C9" s="52" t="s">
        <v>31</v>
      </c>
      <c r="D9" s="61">
        <v>2819</v>
      </c>
      <c r="E9" s="67">
        <v>2935</v>
      </c>
    </row>
    <row r="10" spans="1:9" x14ac:dyDescent="0.25">
      <c r="A10" s="85"/>
      <c r="B10" s="56"/>
      <c r="C10" s="52"/>
      <c r="D10" s="61"/>
      <c r="E10" s="67">
        <v>0</v>
      </c>
    </row>
    <row r="11" spans="1:9" x14ac:dyDescent="0.25">
      <c r="A11" s="88" t="s">
        <v>171</v>
      </c>
      <c r="B11" s="56" t="s">
        <v>172</v>
      </c>
      <c r="C11" s="52" t="s">
        <v>37</v>
      </c>
      <c r="D11" s="61">
        <v>2255</v>
      </c>
      <c r="E11" s="67">
        <v>2348</v>
      </c>
    </row>
    <row r="12" spans="1:9" x14ac:dyDescent="0.25">
      <c r="A12" s="88"/>
      <c r="B12" s="56" t="s">
        <v>173</v>
      </c>
      <c r="C12" s="48"/>
      <c r="D12" s="61"/>
      <c r="E12" s="67">
        <v>0</v>
      </c>
    </row>
    <row r="13" spans="1:9" x14ac:dyDescent="0.25">
      <c r="A13" s="85"/>
      <c r="B13" s="56"/>
      <c r="C13" s="52"/>
      <c r="D13" s="61"/>
      <c r="E13" s="67">
        <v>0</v>
      </c>
    </row>
    <row r="14" spans="1:9" x14ac:dyDescent="0.25">
      <c r="A14" s="85" t="s">
        <v>174</v>
      </c>
      <c r="B14" s="56" t="s">
        <v>175</v>
      </c>
      <c r="C14" s="52" t="s">
        <v>37</v>
      </c>
      <c r="D14" s="61">
        <v>2255</v>
      </c>
      <c r="E14" s="67">
        <v>2348</v>
      </c>
    </row>
    <row r="15" spans="1:9" x14ac:dyDescent="0.25">
      <c r="A15" s="85"/>
      <c r="B15" s="56" t="s">
        <v>176</v>
      </c>
      <c r="C15" s="52"/>
      <c r="D15" s="61"/>
      <c r="E15" s="67">
        <v>0</v>
      </c>
    </row>
    <row r="16" spans="1:9" x14ac:dyDescent="0.25">
      <c r="A16" s="85"/>
      <c r="B16" s="56" t="s">
        <v>177</v>
      </c>
      <c r="C16" s="52"/>
      <c r="D16" s="61"/>
      <c r="E16" s="67">
        <v>0</v>
      </c>
    </row>
    <row r="17" spans="1:5" x14ac:dyDescent="0.25">
      <c r="A17" s="85"/>
      <c r="B17" s="56"/>
      <c r="C17" s="52"/>
      <c r="D17" s="61"/>
      <c r="E17" s="67">
        <v>0</v>
      </c>
    </row>
    <row r="18" spans="1:5" x14ac:dyDescent="0.25">
      <c r="A18" s="85" t="s">
        <v>178</v>
      </c>
      <c r="B18" s="56" t="s">
        <v>179</v>
      </c>
      <c r="C18" s="52" t="s">
        <v>37</v>
      </c>
      <c r="D18" s="61">
        <v>4510</v>
      </c>
      <c r="E18" s="67">
        <v>0</v>
      </c>
    </row>
    <row r="19" spans="1:5" x14ac:dyDescent="0.25">
      <c r="A19" s="85"/>
      <c r="B19" s="56" t="s">
        <v>180</v>
      </c>
      <c r="C19" s="52"/>
      <c r="D19" s="61"/>
      <c r="E19" s="67">
        <v>0</v>
      </c>
    </row>
    <row r="20" spans="1:5" x14ac:dyDescent="0.25">
      <c r="A20" s="85"/>
      <c r="B20" s="56"/>
      <c r="C20" s="52"/>
      <c r="D20" s="61"/>
      <c r="E20" s="65">
        <v>0</v>
      </c>
    </row>
    <row r="21" spans="1:5" x14ac:dyDescent="0.25">
      <c r="A21" s="85" t="s">
        <v>181</v>
      </c>
      <c r="B21" s="56" t="s">
        <v>182</v>
      </c>
      <c r="C21" s="52" t="s">
        <v>31</v>
      </c>
      <c r="D21" s="61">
        <v>11275</v>
      </c>
      <c r="E21" s="67">
        <v>0</v>
      </c>
    </row>
    <row r="22" spans="1:5" x14ac:dyDescent="0.25">
      <c r="A22" s="85"/>
      <c r="B22" s="56"/>
      <c r="C22" s="52"/>
      <c r="D22" s="71"/>
      <c r="E22" s="95">
        <v>0</v>
      </c>
    </row>
    <row r="23" spans="1:5" x14ac:dyDescent="0.25">
      <c r="A23" s="85" t="s">
        <v>183</v>
      </c>
      <c r="B23" s="56" t="s">
        <v>184</v>
      </c>
      <c r="C23" s="52" t="s">
        <v>37</v>
      </c>
      <c r="D23" s="61">
        <v>18039</v>
      </c>
      <c r="E23" s="67">
        <v>0</v>
      </c>
    </row>
    <row r="24" spans="1:5" x14ac:dyDescent="0.25">
      <c r="A24" s="85"/>
      <c r="B24" s="56"/>
      <c r="C24" s="52"/>
      <c r="D24" s="61"/>
      <c r="E24" s="65">
        <v>0</v>
      </c>
    </row>
    <row r="25" spans="1:5" x14ac:dyDescent="0.25">
      <c r="A25" s="88" t="s">
        <v>185</v>
      </c>
      <c r="B25" s="56" t="s">
        <v>186</v>
      </c>
      <c r="C25" s="52" t="s">
        <v>187</v>
      </c>
      <c r="D25" s="61">
        <v>12966</v>
      </c>
      <c r="E25" s="67">
        <v>0</v>
      </c>
    </row>
    <row r="26" spans="1:5" x14ac:dyDescent="0.25">
      <c r="A26" s="88"/>
      <c r="B26" s="56"/>
      <c r="C26" s="48"/>
      <c r="D26" s="61"/>
      <c r="E26" s="62">
        <v>0</v>
      </c>
    </row>
    <row r="27" spans="1:5" x14ac:dyDescent="0.25">
      <c r="A27" s="85" t="s">
        <v>188</v>
      </c>
      <c r="B27" s="56" t="s">
        <v>189</v>
      </c>
      <c r="C27" s="52" t="s">
        <v>37</v>
      </c>
      <c r="D27" s="61">
        <v>1691</v>
      </c>
      <c r="E27" s="67">
        <v>0</v>
      </c>
    </row>
    <row r="28" spans="1:5" x14ac:dyDescent="0.25">
      <c r="A28" s="85"/>
      <c r="B28" s="56"/>
      <c r="C28" s="52"/>
      <c r="D28" s="61"/>
      <c r="E28" s="62">
        <v>0</v>
      </c>
    </row>
    <row r="29" spans="1:5" x14ac:dyDescent="0.25">
      <c r="A29" s="85" t="s">
        <v>190</v>
      </c>
      <c r="B29" s="56" t="s">
        <v>191</v>
      </c>
      <c r="C29" s="52" t="s">
        <v>192</v>
      </c>
      <c r="D29" s="61">
        <v>564</v>
      </c>
      <c r="E29" s="67">
        <v>587</v>
      </c>
    </row>
    <row r="30" spans="1:5" x14ac:dyDescent="0.25">
      <c r="A30" s="85"/>
      <c r="B30" s="56" t="s">
        <v>193</v>
      </c>
      <c r="C30" s="59"/>
      <c r="D30" s="61"/>
      <c r="E30" s="67">
        <v>0</v>
      </c>
    </row>
    <row r="31" spans="1:5" x14ac:dyDescent="0.25">
      <c r="A31" s="85"/>
      <c r="B31" s="56"/>
      <c r="C31" s="52"/>
      <c r="D31" s="61"/>
      <c r="E31" s="62">
        <v>0</v>
      </c>
    </row>
    <row r="32" spans="1:5" x14ac:dyDescent="0.25">
      <c r="A32" s="85" t="s">
        <v>194</v>
      </c>
      <c r="B32" s="56" t="s">
        <v>195</v>
      </c>
      <c r="C32" s="52" t="s">
        <v>192</v>
      </c>
      <c r="D32" s="61">
        <v>1127</v>
      </c>
      <c r="E32" s="67">
        <v>0</v>
      </c>
    </row>
    <row r="33" spans="1:5" x14ac:dyDescent="0.25">
      <c r="A33" s="85"/>
      <c r="B33" s="56" t="s">
        <v>196</v>
      </c>
      <c r="C33" s="52"/>
      <c r="D33" s="61"/>
      <c r="E33" s="62">
        <v>0</v>
      </c>
    </row>
    <row r="34" spans="1:5" x14ac:dyDescent="0.25">
      <c r="A34" s="85"/>
      <c r="B34" s="56"/>
      <c r="C34" s="52"/>
      <c r="D34" s="61"/>
      <c r="E34" s="62">
        <v>0</v>
      </c>
    </row>
    <row r="35" spans="1:5" x14ac:dyDescent="0.25">
      <c r="A35" s="85" t="s">
        <v>197</v>
      </c>
      <c r="B35" s="56" t="s">
        <v>198</v>
      </c>
      <c r="C35" s="52" t="s">
        <v>37</v>
      </c>
      <c r="D35" s="61">
        <v>789</v>
      </c>
      <c r="E35" s="67">
        <v>0</v>
      </c>
    </row>
    <row r="36" spans="1:5" x14ac:dyDescent="0.25">
      <c r="A36" s="85"/>
      <c r="B36" s="56" t="s">
        <v>199</v>
      </c>
      <c r="C36" s="52"/>
      <c r="D36" s="61"/>
      <c r="E36" s="62">
        <v>0</v>
      </c>
    </row>
    <row r="37" spans="1:5" x14ac:dyDescent="0.25">
      <c r="A37" s="85"/>
      <c r="B37" s="56"/>
      <c r="C37" s="52"/>
      <c r="D37" s="61"/>
      <c r="E37" s="62">
        <v>0</v>
      </c>
    </row>
    <row r="38" spans="1:5" x14ac:dyDescent="0.25">
      <c r="A38" s="85" t="s">
        <v>200</v>
      </c>
      <c r="B38" s="56" t="s">
        <v>201</v>
      </c>
      <c r="C38" s="52" t="s">
        <v>31</v>
      </c>
      <c r="D38" s="61">
        <v>1183</v>
      </c>
      <c r="E38" s="67">
        <v>0</v>
      </c>
    </row>
    <row r="39" spans="1:5" x14ac:dyDescent="0.25">
      <c r="A39" s="85"/>
      <c r="B39" s="56"/>
      <c r="C39" s="89"/>
      <c r="D39" s="96"/>
      <c r="E39" s="67">
        <v>0</v>
      </c>
    </row>
    <row r="40" spans="1:5" x14ac:dyDescent="0.25">
      <c r="A40" s="90" t="s">
        <v>202</v>
      </c>
      <c r="B40" s="91" t="s">
        <v>203</v>
      </c>
      <c r="C40" s="92" t="s">
        <v>37</v>
      </c>
      <c r="D40" s="97"/>
      <c r="E40" s="98">
        <v>493</v>
      </c>
    </row>
    <row r="41" spans="1:5" x14ac:dyDescent="0.25">
      <c r="A41" s="49"/>
      <c r="B41" s="56"/>
      <c r="C41" s="93"/>
      <c r="D41" s="69"/>
      <c r="E41" s="69"/>
    </row>
    <row r="42" spans="1:5" x14ac:dyDescent="0.25">
      <c r="A42" s="94"/>
      <c r="B42" s="56"/>
      <c r="C42" s="93"/>
      <c r="D42" s="69"/>
      <c r="E42" s="69"/>
    </row>
    <row r="43" spans="1:5" x14ac:dyDescent="0.25">
      <c r="A43" s="94"/>
      <c r="B43" s="56" t="s">
        <v>204</v>
      </c>
      <c r="C43" s="93"/>
      <c r="D43" s="69"/>
      <c r="E43" s="69"/>
    </row>
    <row r="44" spans="1:5" x14ac:dyDescent="0.25">
      <c r="A44" s="94"/>
      <c r="B44" s="63" t="s">
        <v>205</v>
      </c>
      <c r="C44" s="93"/>
      <c r="D44" s="69"/>
      <c r="E44" s="69"/>
    </row>
    <row r="45" spans="1:5" x14ac:dyDescent="0.25">
      <c r="A45" s="94"/>
      <c r="B45" s="56" t="s">
        <v>206</v>
      </c>
      <c r="C45" s="93"/>
      <c r="D45" s="69"/>
      <c r="E45" s="69"/>
    </row>
    <row r="46" spans="1:5" x14ac:dyDescent="0.25">
      <c r="A46" s="94"/>
      <c r="B46" s="56" t="s">
        <v>207</v>
      </c>
      <c r="C46" s="93"/>
      <c r="D46" s="69"/>
      <c r="E46" s="69"/>
    </row>
    <row r="47" spans="1:5" x14ac:dyDescent="0.25">
      <c r="A47" s="94"/>
      <c r="B47" s="56" t="s">
        <v>208</v>
      </c>
      <c r="C47" s="56"/>
      <c r="D47" s="69"/>
      <c r="E47" s="69"/>
    </row>
    <row r="48" spans="1:5" x14ac:dyDescent="0.25">
      <c r="A48" s="94"/>
      <c r="B48" s="56" t="s">
        <v>209</v>
      </c>
      <c r="C48" s="93"/>
      <c r="D48" s="69"/>
      <c r="E48" s="69"/>
    </row>
    <row r="49" spans="1:5" x14ac:dyDescent="0.25">
      <c r="A49" s="94"/>
      <c r="B49" s="56" t="s">
        <v>210</v>
      </c>
      <c r="C49" s="93"/>
      <c r="D49" s="69"/>
      <c r="E49" s="69"/>
    </row>
    <row r="50" spans="1:5" x14ac:dyDescent="0.25">
      <c r="A50" s="94"/>
      <c r="B50" s="56" t="s">
        <v>211</v>
      </c>
      <c r="C50" s="93"/>
      <c r="D50" s="69"/>
      <c r="E50" s="69"/>
    </row>
    <row r="51" spans="1:5" x14ac:dyDescent="0.25">
      <c r="A51" s="94"/>
      <c r="B51" s="56" t="s">
        <v>212</v>
      </c>
      <c r="C51" s="93"/>
      <c r="D51" s="69"/>
      <c r="E51" s="69"/>
    </row>
  </sheetData>
  <sheetProtection password="CC29" sheet="1" objects="1" scenarios="1"/>
  <mergeCells count="3">
    <mergeCell ref="D4:E4"/>
    <mergeCell ref="A1:I1"/>
    <mergeCell ref="A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Глава 2</vt:lpstr>
      <vt:lpstr>Глава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2018-12-04T04:34:48Z</dcterms:modified>
</cp:coreProperties>
</file>