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Тюменский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2" l="1"/>
  <c r="O19" i="2"/>
  <c r="N19" i="2"/>
  <c r="M19" i="2"/>
  <c r="P18" i="2"/>
  <c r="O18" i="2"/>
  <c r="P17" i="2"/>
  <c r="O17" i="2"/>
  <c r="N17" i="2"/>
  <c r="M17" i="2"/>
  <c r="P16" i="2"/>
  <c r="O16" i="2"/>
  <c r="F19" i="2"/>
  <c r="E19" i="2"/>
  <c r="F17" i="2"/>
  <c r="E17" i="2"/>
  <c r="F16" i="2"/>
  <c r="E16" i="2"/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<sst xmlns="http://schemas.openxmlformats.org/spreadsheetml/2006/main" count="162" uniqueCount="48">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</sst>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85" zoomScaleNormal="85" workbookViewId="0">
      <selection activeCell="F34" sqref="F3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</v>
      </c>
    </row>
    <row r="6" spans="1:17" s="1" customFormat="1" ht="12.75" x14ac:dyDescent="0.2">
      <c r="B6" s="37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6</v>
      </c>
      <c r="I8" s="35"/>
      <c r="J8" s="35"/>
      <c r="K8" s="35"/>
      <c r="L8" s="35"/>
    </row>
    <row r="9" spans="1:17" s="1" customFormat="1" ht="12.75" x14ac:dyDescent="0.2">
      <c r="B9" s="58" t="s">
        <v>7</v>
      </c>
      <c r="C9" s="5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9" t="s">
        <v>47</v>
      </c>
      <c r="P10" s="59"/>
    </row>
    <row r="11" spans="1:17" s="1" customFormat="1" ht="45" customHeight="1" thickBot="1" x14ac:dyDescent="0.25">
      <c r="A11" s="40" t="s">
        <v>8</v>
      </c>
      <c r="B11" s="43" t="s">
        <v>9</v>
      </c>
      <c r="C11" s="44"/>
      <c r="D11" s="45"/>
      <c r="E11" s="52" t="s">
        <v>10</v>
      </c>
      <c r="F11" s="53"/>
      <c r="G11" s="52" t="s">
        <v>11</v>
      </c>
      <c r="H11" s="54"/>
      <c r="I11" s="54"/>
      <c r="J11" s="54"/>
      <c r="K11" s="54"/>
      <c r="L11" s="55"/>
      <c r="M11" s="56" t="s">
        <v>12</v>
      </c>
      <c r="N11" s="57"/>
      <c r="O11" s="56" t="s">
        <v>13</v>
      </c>
      <c r="P11" s="57"/>
    </row>
    <row r="12" spans="1:17" s="1" customFormat="1" ht="12.75" x14ac:dyDescent="0.2">
      <c r="A12" s="41"/>
      <c r="B12" s="46"/>
      <c r="C12" s="47"/>
      <c r="D12" s="48"/>
      <c r="E12" s="60" t="s">
        <v>14</v>
      </c>
      <c r="F12" s="63" t="s">
        <v>15</v>
      </c>
      <c r="G12" s="61" t="s">
        <v>14</v>
      </c>
      <c r="H12" s="66" t="s">
        <v>15</v>
      </c>
      <c r="I12" s="69" t="s">
        <v>16</v>
      </c>
      <c r="J12" s="70"/>
      <c r="K12" s="70"/>
      <c r="L12" s="70"/>
      <c r="M12" s="71" t="s">
        <v>14</v>
      </c>
      <c r="N12" s="74" t="s">
        <v>15</v>
      </c>
      <c r="O12" s="71" t="s">
        <v>14</v>
      </c>
      <c r="P12" s="74" t="s">
        <v>17</v>
      </c>
      <c r="Q12" s="7"/>
    </row>
    <row r="13" spans="1:17" s="1" customFormat="1" ht="12.75" x14ac:dyDescent="0.2">
      <c r="A13" s="41"/>
      <c r="B13" s="46"/>
      <c r="C13" s="47"/>
      <c r="D13" s="48"/>
      <c r="E13" s="61"/>
      <c r="F13" s="64"/>
      <c r="G13" s="61"/>
      <c r="H13" s="67"/>
      <c r="I13" s="75" t="s">
        <v>18</v>
      </c>
      <c r="J13" s="77" t="s">
        <v>19</v>
      </c>
      <c r="K13" s="77"/>
      <c r="L13" s="77"/>
      <c r="M13" s="72"/>
      <c r="N13" s="64"/>
      <c r="O13" s="72"/>
      <c r="P13" s="64"/>
      <c r="Q13" s="7"/>
    </row>
    <row r="14" spans="1:17" s="11" customFormat="1" ht="84.75" thickBot="1" x14ac:dyDescent="0.25">
      <c r="A14" s="42"/>
      <c r="B14" s="49"/>
      <c r="C14" s="50"/>
      <c r="D14" s="51"/>
      <c r="E14" s="62"/>
      <c r="F14" s="65"/>
      <c r="G14" s="62"/>
      <c r="H14" s="68"/>
      <c r="I14" s="76"/>
      <c r="J14" s="8" t="s">
        <v>20</v>
      </c>
      <c r="K14" s="8" t="s">
        <v>21</v>
      </c>
      <c r="L14" s="9" t="s">
        <v>22</v>
      </c>
      <c r="M14" s="73"/>
      <c r="N14" s="65"/>
      <c r="O14" s="73"/>
      <c r="P14" s="65"/>
      <c r="Q14" s="10"/>
    </row>
    <row r="15" spans="1:17" s="13" customFormat="1" ht="12.75" x14ac:dyDescent="0.25">
      <c r="A15" s="12"/>
      <c r="B15" s="78">
        <v>1</v>
      </c>
      <c r="C15" s="79"/>
      <c r="D15" s="8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1" t="s">
        <v>23</v>
      </c>
      <c r="C16" s="82" t="s">
        <v>24</v>
      </c>
      <c r="D16" s="15" t="s">
        <v>25</v>
      </c>
      <c r="E16" s="27">
        <v>137</v>
      </c>
      <c r="F16" s="27">
        <v>579.00099999999998</v>
      </c>
      <c r="G16" s="27">
        <v>10</v>
      </c>
      <c r="H16" s="27">
        <v>36.68</v>
      </c>
      <c r="I16" s="27">
        <v>10</v>
      </c>
      <c r="J16" s="27">
        <v>2</v>
      </c>
      <c r="K16" s="27">
        <v>0</v>
      </c>
      <c r="L16" s="27">
        <v>0</v>
      </c>
      <c r="M16" s="27">
        <v>132</v>
      </c>
      <c r="N16" s="27">
        <v>509.76099999999997</v>
      </c>
      <c r="O16" s="27">
        <v>31</v>
      </c>
      <c r="P16" s="27">
        <v>109.188</v>
      </c>
    </row>
    <row r="17" spans="1:16" s="1" customFormat="1" ht="25.5" x14ac:dyDescent="0.2">
      <c r="A17" s="14">
        <v>2</v>
      </c>
      <c r="B17" s="81"/>
      <c r="C17" s="82"/>
      <c r="D17" s="16" t="s">
        <v>26</v>
      </c>
      <c r="E17" s="27">
        <v>268</v>
      </c>
      <c r="F17" s="27">
        <v>1263.373</v>
      </c>
      <c r="G17" s="27">
        <v>3</v>
      </c>
      <c r="H17" s="27">
        <v>9.6</v>
      </c>
      <c r="I17" s="27">
        <v>0</v>
      </c>
      <c r="J17" s="27">
        <v>0</v>
      </c>
      <c r="K17" s="27">
        <v>0</v>
      </c>
      <c r="L17" s="27">
        <v>0</v>
      </c>
      <c r="M17" s="27">
        <v>293</v>
      </c>
      <c r="N17" s="27">
        <v>1739.5129999999999</v>
      </c>
      <c r="O17" s="27">
        <v>65</v>
      </c>
      <c r="P17" s="27">
        <v>241.78500000000003</v>
      </c>
    </row>
    <row r="18" spans="1:16" s="1" customFormat="1" ht="12.75" x14ac:dyDescent="0.2">
      <c r="A18" s="14">
        <v>3</v>
      </c>
      <c r="B18" s="81"/>
      <c r="C18" s="82" t="s">
        <v>27</v>
      </c>
      <c r="D18" s="15" t="s">
        <v>25</v>
      </c>
      <c r="E18" s="27">
        <v>6</v>
      </c>
      <c r="F18" s="27">
        <v>83.82</v>
      </c>
      <c r="G18" s="27">
        <v>3</v>
      </c>
      <c r="H18" s="27">
        <v>17.5</v>
      </c>
      <c r="I18" s="27">
        <v>0</v>
      </c>
      <c r="J18" s="27">
        <v>0</v>
      </c>
      <c r="K18" s="27">
        <v>0</v>
      </c>
      <c r="L18" s="27">
        <v>0</v>
      </c>
      <c r="M18" s="27">
        <v>6</v>
      </c>
      <c r="N18" s="27">
        <v>95.65</v>
      </c>
      <c r="O18" s="27">
        <v>1</v>
      </c>
      <c r="P18" s="27">
        <v>4.92</v>
      </c>
    </row>
    <row r="19" spans="1:16" s="1" customFormat="1" ht="25.5" x14ac:dyDescent="0.2">
      <c r="A19" s="14">
        <v>4</v>
      </c>
      <c r="B19" s="81"/>
      <c r="C19" s="82"/>
      <c r="D19" s="16" t="s">
        <v>26</v>
      </c>
      <c r="E19" s="27">
        <v>18</v>
      </c>
      <c r="F19" s="27">
        <v>541.19999999999993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6</v>
      </c>
      <c r="N19" s="27">
        <v>65.36</v>
      </c>
      <c r="O19" s="27">
        <v>13</v>
      </c>
      <c r="P19" s="27">
        <v>570.87</v>
      </c>
    </row>
    <row r="20" spans="1:16" s="1" customFormat="1" ht="25.5" x14ac:dyDescent="0.2">
      <c r="A20" s="14">
        <v>5</v>
      </c>
      <c r="B20" s="86" t="s">
        <v>28</v>
      </c>
      <c r="C20" s="17" t="s">
        <v>24</v>
      </c>
      <c r="D20" s="16" t="s">
        <v>26</v>
      </c>
      <c r="E20" s="27">
        <v>26</v>
      </c>
      <c r="F20" s="27">
        <v>141.928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8</v>
      </c>
      <c r="N20" s="27">
        <v>40.731999999999999</v>
      </c>
      <c r="O20" s="27">
        <v>2</v>
      </c>
      <c r="P20" s="27">
        <v>12.649000000000001</v>
      </c>
    </row>
    <row r="21" spans="1:16" s="1" customFormat="1" ht="25.5" x14ac:dyDescent="0.2">
      <c r="A21" s="14">
        <v>6</v>
      </c>
      <c r="B21" s="87"/>
      <c r="C21" s="18" t="s">
        <v>27</v>
      </c>
      <c r="D21" s="16" t="s">
        <v>26</v>
      </c>
      <c r="E21" s="27">
        <v>9</v>
      </c>
      <c r="F21" s="27">
        <v>419.9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11.68</v>
      </c>
      <c r="O21" s="27">
        <v>4</v>
      </c>
      <c r="P21" s="27">
        <v>287.64999999999998</v>
      </c>
    </row>
    <row r="22" spans="1:16" s="1" customFormat="1" ht="25.5" x14ac:dyDescent="0.2">
      <c r="A22" s="14">
        <v>7</v>
      </c>
      <c r="B22" s="86" t="s">
        <v>29</v>
      </c>
      <c r="C22" s="17" t="s">
        <v>24</v>
      </c>
      <c r="D22" s="16" t="s">
        <v>26</v>
      </c>
      <c r="E22" s="27">
        <v>1</v>
      </c>
      <c r="F22" s="27">
        <v>3.8519999999999999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3</v>
      </c>
      <c r="N22" s="27">
        <v>12.629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87"/>
      <c r="C23" s="18" t="s">
        <v>27</v>
      </c>
      <c r="D23" s="16" t="s">
        <v>26</v>
      </c>
      <c r="E23" s="27">
        <v>1</v>
      </c>
      <c r="F23" s="27">
        <v>6.81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37.5" customHeight="1" x14ac:dyDescent="0.2">
      <c r="A24" s="14">
        <v>9</v>
      </c>
      <c r="B24" s="81" t="s">
        <v>30</v>
      </c>
      <c r="C24" s="88" t="s">
        <v>31</v>
      </c>
      <c r="D24" s="89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</v>
      </c>
      <c r="P24" s="27">
        <v>3.58</v>
      </c>
    </row>
    <row r="25" spans="1:16" s="1" customFormat="1" ht="12.75" x14ac:dyDescent="0.2">
      <c r="A25" s="14">
        <v>10</v>
      </c>
      <c r="B25" s="81"/>
      <c r="C25" s="88" t="s">
        <v>32</v>
      </c>
      <c r="D25" s="90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0.5" customHeight="1" x14ac:dyDescent="0.2">
      <c r="A26" s="14">
        <v>11</v>
      </c>
      <c r="B26" s="81"/>
      <c r="C26" s="91" t="s">
        <v>33</v>
      </c>
      <c r="D26" s="91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12.75" x14ac:dyDescent="0.2">
      <c r="A27" s="14">
        <v>12</v>
      </c>
      <c r="B27" s="81"/>
      <c r="C27" s="91" t="s">
        <v>34</v>
      </c>
      <c r="D27" s="91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1.25" customHeight="1" x14ac:dyDescent="0.2">
      <c r="A28" s="14">
        <v>13</v>
      </c>
      <c r="B28" s="81"/>
      <c r="C28" s="91" t="s">
        <v>35</v>
      </c>
      <c r="D28" s="91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2" customHeight="1" x14ac:dyDescent="0.2">
      <c r="A29" s="14">
        <v>14</v>
      </c>
      <c r="B29" s="81"/>
      <c r="C29" s="91" t="s">
        <v>46</v>
      </c>
      <c r="D29" s="91"/>
      <c r="E29" s="27">
        <v>102</v>
      </c>
      <c r="F29" s="27">
        <v>2879.7150000000001</v>
      </c>
      <c r="G29" s="27">
        <v>1</v>
      </c>
      <c r="H29" s="27">
        <v>4.7889999999999997</v>
      </c>
      <c r="I29" s="27">
        <v>0</v>
      </c>
      <c r="J29" s="27">
        <v>0</v>
      </c>
      <c r="K29" s="27">
        <v>0</v>
      </c>
      <c r="L29" s="27">
        <v>0</v>
      </c>
      <c r="M29" s="27">
        <v>18</v>
      </c>
      <c r="N29" s="27">
        <v>62.831999999999994</v>
      </c>
      <c r="O29" s="27">
        <v>1</v>
      </c>
      <c r="P29" s="27">
        <v>3.8940000000000001</v>
      </c>
    </row>
    <row r="30" spans="1:16" s="1" customFormat="1" ht="12.75" x14ac:dyDescent="0.2">
      <c r="A30" s="14">
        <v>15</v>
      </c>
      <c r="B30" s="83" t="s">
        <v>36</v>
      </c>
      <c r="C30" s="84"/>
      <c r="D30" s="85"/>
      <c r="E30" s="25">
        <f>SUM(E16:E29)</f>
        <v>568</v>
      </c>
      <c r="F30" s="25">
        <f t="shared" ref="F30:P30" si="0">SUM(F16:F29)</f>
        <v>5919.5990000000002</v>
      </c>
      <c r="G30" s="25">
        <f t="shared" si="0"/>
        <v>17</v>
      </c>
      <c r="H30" s="25">
        <f t="shared" si="0"/>
        <v>68.569000000000003</v>
      </c>
      <c r="I30" s="25">
        <f t="shared" si="0"/>
        <v>10</v>
      </c>
      <c r="J30" s="25">
        <f t="shared" si="0"/>
        <v>2</v>
      </c>
      <c r="K30" s="25">
        <f t="shared" si="0"/>
        <v>0</v>
      </c>
      <c r="L30" s="25">
        <f t="shared" si="0"/>
        <v>0</v>
      </c>
      <c r="M30" s="25">
        <f t="shared" si="0"/>
        <v>467</v>
      </c>
      <c r="N30" s="25">
        <f t="shared" si="0"/>
        <v>2538.1569999999997</v>
      </c>
      <c r="O30" s="25">
        <f t="shared" si="0"/>
        <v>118</v>
      </c>
      <c r="P30" s="25">
        <f t="shared" si="0"/>
        <v>1234.5359999999998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X22" sqref="X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</v>
      </c>
    </row>
    <row r="6" spans="1:17" s="1" customFormat="1" ht="12.75" x14ac:dyDescent="0.2">
      <c r="B6" s="37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36" t="s">
        <v>41</v>
      </c>
      <c r="C9" s="36"/>
      <c r="D9" s="36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9" t="s">
        <v>47</v>
      </c>
      <c r="P10" s="59"/>
    </row>
    <row r="11" spans="1:17" s="1" customFormat="1" ht="13.5" thickBot="1" x14ac:dyDescent="0.25">
      <c r="A11" s="40" t="s">
        <v>8</v>
      </c>
      <c r="B11" s="43" t="s">
        <v>9</v>
      </c>
      <c r="C11" s="44"/>
      <c r="D11" s="45"/>
      <c r="E11" s="52" t="s">
        <v>10</v>
      </c>
      <c r="F11" s="53"/>
      <c r="G11" s="52" t="s">
        <v>11</v>
      </c>
      <c r="H11" s="54"/>
      <c r="I11" s="54"/>
      <c r="J11" s="54"/>
      <c r="K11" s="54"/>
      <c r="L11" s="55"/>
      <c r="M11" s="56" t="s">
        <v>38</v>
      </c>
      <c r="N11" s="57"/>
      <c r="O11" s="56" t="s">
        <v>13</v>
      </c>
      <c r="P11" s="57"/>
    </row>
    <row r="12" spans="1:17" s="1" customFormat="1" ht="12.75" x14ac:dyDescent="0.2">
      <c r="A12" s="41"/>
      <c r="B12" s="46"/>
      <c r="C12" s="47"/>
      <c r="D12" s="48"/>
      <c r="E12" s="60" t="s">
        <v>14</v>
      </c>
      <c r="F12" s="63" t="s">
        <v>15</v>
      </c>
      <c r="G12" s="61" t="s">
        <v>14</v>
      </c>
      <c r="H12" s="66" t="s">
        <v>15</v>
      </c>
      <c r="I12" s="69" t="s">
        <v>16</v>
      </c>
      <c r="J12" s="70"/>
      <c r="K12" s="70"/>
      <c r="L12" s="70"/>
      <c r="M12" s="71" t="s">
        <v>14</v>
      </c>
      <c r="N12" s="74" t="s">
        <v>15</v>
      </c>
      <c r="O12" s="71" t="s">
        <v>14</v>
      </c>
      <c r="P12" s="74" t="s">
        <v>17</v>
      </c>
      <c r="Q12" s="7"/>
    </row>
    <row r="13" spans="1:17" s="1" customFormat="1" ht="12.75" x14ac:dyDescent="0.2">
      <c r="A13" s="41"/>
      <c r="B13" s="46"/>
      <c r="C13" s="47"/>
      <c r="D13" s="48"/>
      <c r="E13" s="61"/>
      <c r="F13" s="64"/>
      <c r="G13" s="61"/>
      <c r="H13" s="67"/>
      <c r="I13" s="75" t="s">
        <v>18</v>
      </c>
      <c r="J13" s="77" t="s">
        <v>19</v>
      </c>
      <c r="K13" s="77"/>
      <c r="L13" s="77"/>
      <c r="M13" s="72"/>
      <c r="N13" s="64"/>
      <c r="O13" s="72"/>
      <c r="P13" s="64"/>
      <c r="Q13" s="7"/>
    </row>
    <row r="14" spans="1:17" s="11" customFormat="1" ht="84.75" thickBot="1" x14ac:dyDescent="0.25">
      <c r="A14" s="42"/>
      <c r="B14" s="49"/>
      <c r="C14" s="50"/>
      <c r="D14" s="51"/>
      <c r="E14" s="62"/>
      <c r="F14" s="65"/>
      <c r="G14" s="62"/>
      <c r="H14" s="68"/>
      <c r="I14" s="76"/>
      <c r="J14" s="8" t="s">
        <v>20</v>
      </c>
      <c r="K14" s="8" t="s">
        <v>21</v>
      </c>
      <c r="L14" s="9" t="s">
        <v>39</v>
      </c>
      <c r="M14" s="73"/>
      <c r="N14" s="65"/>
      <c r="O14" s="73"/>
      <c r="P14" s="65"/>
      <c r="Q14" s="10"/>
    </row>
    <row r="15" spans="1:17" s="13" customFormat="1" ht="12.75" x14ac:dyDescent="0.25">
      <c r="A15" s="12"/>
      <c r="B15" s="78">
        <v>1</v>
      </c>
      <c r="C15" s="79"/>
      <c r="D15" s="8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1" t="s">
        <v>23</v>
      </c>
      <c r="C16" s="82" t="s">
        <v>24</v>
      </c>
      <c r="D16" s="15" t="s">
        <v>42</v>
      </c>
      <c r="E16" s="31">
        <f>1+1</f>
        <v>2</v>
      </c>
      <c r="F16" s="32">
        <f>5+5</f>
        <v>10</v>
      </c>
      <c r="G16" s="26">
        <v>0</v>
      </c>
      <c r="H16" s="26">
        <v>0</v>
      </c>
      <c r="I16" s="28">
        <v>0</v>
      </c>
      <c r="J16" s="28">
        <v>0</v>
      </c>
      <c r="K16" s="28">
        <v>0</v>
      </c>
      <c r="L16" s="28">
        <v>0</v>
      </c>
      <c r="M16" s="31">
        <v>3</v>
      </c>
      <c r="N16" s="32">
        <v>17</v>
      </c>
      <c r="O16" s="31">
        <f>1+5</f>
        <v>6</v>
      </c>
      <c r="P16" s="32">
        <f>5+20.7</f>
        <v>25.7</v>
      </c>
    </row>
    <row r="17" spans="1:16" s="1" customFormat="1" ht="25.5" x14ac:dyDescent="0.2">
      <c r="A17" s="14">
        <v>2</v>
      </c>
      <c r="B17" s="81"/>
      <c r="C17" s="82"/>
      <c r="D17" s="16" t="s">
        <v>26</v>
      </c>
      <c r="E17" s="31">
        <f>14+9</f>
        <v>23</v>
      </c>
      <c r="F17" s="32">
        <f>85.18+49.3</f>
        <v>134.48000000000002</v>
      </c>
      <c r="G17" s="28">
        <v>2</v>
      </c>
      <c r="H17" s="28">
        <v>10</v>
      </c>
      <c r="I17" s="28">
        <v>2</v>
      </c>
      <c r="J17" s="28">
        <v>0</v>
      </c>
      <c r="K17" s="28">
        <v>0</v>
      </c>
      <c r="L17" s="28">
        <v>0</v>
      </c>
      <c r="M17" s="31">
        <f>7+14</f>
        <v>21</v>
      </c>
      <c r="N17" s="32">
        <f>41+88.78</f>
        <v>129.78</v>
      </c>
      <c r="O17" s="31">
        <f>6+5</f>
        <v>11</v>
      </c>
      <c r="P17" s="32">
        <f>36+28.06</f>
        <v>64.06</v>
      </c>
    </row>
    <row r="18" spans="1:16" s="1" customFormat="1" ht="12.75" x14ac:dyDescent="0.2">
      <c r="A18" s="14">
        <v>3</v>
      </c>
      <c r="B18" s="81"/>
      <c r="C18" s="82" t="s">
        <v>27</v>
      </c>
      <c r="D18" s="15" t="s">
        <v>43</v>
      </c>
      <c r="E18" s="31">
        <v>1</v>
      </c>
      <c r="F18" s="32">
        <v>12.4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31">
        <v>1</v>
      </c>
      <c r="N18" s="32">
        <v>12.4</v>
      </c>
      <c r="O18" s="31">
        <f>2+2</f>
        <v>4</v>
      </c>
      <c r="P18" s="32">
        <f>12.9+12</f>
        <v>24.9</v>
      </c>
    </row>
    <row r="19" spans="1:16" s="1" customFormat="1" ht="25.5" x14ac:dyDescent="0.2">
      <c r="A19" s="14">
        <v>4</v>
      </c>
      <c r="B19" s="81"/>
      <c r="C19" s="82"/>
      <c r="D19" s="16" t="s">
        <v>26</v>
      </c>
      <c r="E19" s="31">
        <f>2+1</f>
        <v>3</v>
      </c>
      <c r="F19" s="32">
        <f>12+5</f>
        <v>17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31">
        <f>1+2</f>
        <v>3</v>
      </c>
      <c r="N19" s="32">
        <f>7+10</f>
        <v>17</v>
      </c>
      <c r="O19" s="31">
        <f>2+3</f>
        <v>5</v>
      </c>
      <c r="P19" s="32">
        <f>24.5+17</f>
        <v>41.5</v>
      </c>
    </row>
    <row r="20" spans="1:16" s="1" customFormat="1" ht="25.5" x14ac:dyDescent="0.2">
      <c r="A20" s="14">
        <v>5</v>
      </c>
      <c r="B20" s="86" t="s">
        <v>28</v>
      </c>
      <c r="C20" s="17" t="s">
        <v>24</v>
      </c>
      <c r="D20" s="16" t="s">
        <v>26</v>
      </c>
      <c r="E20" s="28">
        <v>0</v>
      </c>
      <c r="F20" s="30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</row>
    <row r="21" spans="1:16" s="1" customFormat="1" ht="25.5" x14ac:dyDescent="0.2">
      <c r="A21" s="14">
        <v>6</v>
      </c>
      <c r="B21" s="87"/>
      <c r="C21" s="18" t="s">
        <v>27</v>
      </c>
      <c r="D21" s="16" t="s">
        <v>26</v>
      </c>
      <c r="E21" s="28">
        <v>10</v>
      </c>
      <c r="F21" s="30">
        <v>218.97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3</v>
      </c>
      <c r="N21" s="28">
        <v>37.090000000000003</v>
      </c>
      <c r="O21" s="28">
        <v>0</v>
      </c>
      <c r="P21" s="28">
        <v>0</v>
      </c>
    </row>
    <row r="22" spans="1:16" s="1" customFormat="1" ht="25.5" x14ac:dyDescent="0.2">
      <c r="A22" s="14">
        <v>7</v>
      </c>
      <c r="B22" s="86" t="s">
        <v>29</v>
      </c>
      <c r="C22" s="17" t="s">
        <v>24</v>
      </c>
      <c r="D22" s="16" t="s">
        <v>26</v>
      </c>
      <c r="E22" s="28">
        <v>0</v>
      </c>
      <c r="F22" s="30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</row>
    <row r="23" spans="1:16" s="1" customFormat="1" ht="25.5" x14ac:dyDescent="0.2">
      <c r="A23" s="14">
        <v>8</v>
      </c>
      <c r="B23" s="87"/>
      <c r="C23" s="18" t="s">
        <v>27</v>
      </c>
      <c r="D23" s="16" t="s">
        <v>26</v>
      </c>
      <c r="E23" s="28">
        <v>0</v>
      </c>
      <c r="F23" s="30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</row>
    <row r="24" spans="1:16" s="1" customFormat="1" ht="49.5" customHeight="1" x14ac:dyDescent="0.2">
      <c r="A24" s="14">
        <v>9</v>
      </c>
      <c r="B24" s="81" t="s">
        <v>30</v>
      </c>
      <c r="C24" s="88" t="s">
        <v>31</v>
      </c>
      <c r="D24" s="89"/>
      <c r="E24" s="28">
        <v>0</v>
      </c>
      <c r="F24" s="30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</row>
    <row r="25" spans="1:16" s="1" customFormat="1" ht="24.75" customHeight="1" x14ac:dyDescent="0.2">
      <c r="A25" s="14">
        <v>10</v>
      </c>
      <c r="B25" s="81"/>
      <c r="C25" s="88" t="s">
        <v>32</v>
      </c>
      <c r="D25" s="90"/>
      <c r="E25" s="28">
        <v>0</v>
      </c>
      <c r="F25" s="30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1.25" customHeight="1" x14ac:dyDescent="0.2">
      <c r="A26" s="14">
        <v>11</v>
      </c>
      <c r="B26" s="81"/>
      <c r="C26" s="91" t="s">
        <v>33</v>
      </c>
      <c r="D26" s="91"/>
      <c r="E26" s="28">
        <v>0</v>
      </c>
      <c r="F26" s="30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25.5" customHeight="1" x14ac:dyDescent="0.2">
      <c r="A27" s="14">
        <v>12</v>
      </c>
      <c r="B27" s="81"/>
      <c r="C27" s="91" t="s">
        <v>34</v>
      </c>
      <c r="D27" s="91"/>
      <c r="E27" s="28">
        <v>0</v>
      </c>
      <c r="F27" s="30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5.75" customHeight="1" x14ac:dyDescent="0.2">
      <c r="A28" s="14">
        <v>13</v>
      </c>
      <c r="B28" s="81"/>
      <c r="C28" s="91" t="s">
        <v>35</v>
      </c>
      <c r="D28" s="91"/>
      <c r="E28" s="28">
        <v>0</v>
      </c>
      <c r="F28" s="30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8.75" customHeight="1" thickBot="1" x14ac:dyDescent="0.25">
      <c r="A29" s="19">
        <v>14</v>
      </c>
      <c r="B29" s="86"/>
      <c r="C29" s="95" t="s">
        <v>46</v>
      </c>
      <c r="D29" s="95"/>
      <c r="E29" s="28">
        <v>0</v>
      </c>
      <c r="F29" s="30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23" customFormat="1" ht="13.5" thickBot="1" x14ac:dyDescent="0.25">
      <c r="A30" s="20">
        <v>15</v>
      </c>
      <c r="B30" s="92" t="s">
        <v>36</v>
      </c>
      <c r="C30" s="93"/>
      <c r="D30" s="94"/>
      <c r="E30" s="21">
        <f>SUM(E16:E29)</f>
        <v>39</v>
      </c>
      <c r="F30" s="21">
        <f>SUM(F16:F29)</f>
        <v>392.85</v>
      </c>
      <c r="G30" s="21">
        <f t="shared" ref="G30:P30" si="0">SUM(G16:G29)</f>
        <v>2</v>
      </c>
      <c r="H30" s="21">
        <f t="shared" si="0"/>
        <v>10</v>
      </c>
      <c r="I30" s="21">
        <f t="shared" si="0"/>
        <v>2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31</v>
      </c>
      <c r="N30" s="21">
        <f t="shared" si="0"/>
        <v>213.27</v>
      </c>
      <c r="O30" s="21">
        <f t="shared" si="0"/>
        <v>26</v>
      </c>
      <c r="P30" s="22">
        <f t="shared" si="0"/>
        <v>156.16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5" zoomScaleNormal="85" workbookViewId="0">
      <selection activeCell="AA26" sqref="AA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</v>
      </c>
    </row>
    <row r="6" spans="1:17" s="1" customFormat="1" ht="12.75" x14ac:dyDescent="0.2">
      <c r="B6" s="37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44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6</v>
      </c>
      <c r="I8" s="35"/>
      <c r="J8" s="35"/>
      <c r="K8" s="35"/>
      <c r="L8" s="35"/>
    </row>
    <row r="9" spans="1:17" s="1" customFormat="1" ht="12.75" x14ac:dyDescent="0.2">
      <c r="B9" s="58" t="s">
        <v>45</v>
      </c>
      <c r="C9" s="5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9" t="s">
        <v>47</v>
      </c>
      <c r="P10" s="59"/>
    </row>
    <row r="11" spans="1:17" s="1" customFormat="1" ht="42.75" customHeight="1" thickBot="1" x14ac:dyDescent="0.25">
      <c r="A11" s="40" t="s">
        <v>8</v>
      </c>
      <c r="B11" s="43" t="s">
        <v>9</v>
      </c>
      <c r="C11" s="44"/>
      <c r="D11" s="45"/>
      <c r="E11" s="52" t="s">
        <v>10</v>
      </c>
      <c r="F11" s="53"/>
      <c r="G11" s="52" t="s">
        <v>11</v>
      </c>
      <c r="H11" s="54"/>
      <c r="I11" s="54"/>
      <c r="J11" s="54"/>
      <c r="K11" s="54"/>
      <c r="L11" s="55"/>
      <c r="M11" s="56" t="s">
        <v>38</v>
      </c>
      <c r="N11" s="57"/>
      <c r="O11" s="56" t="s">
        <v>13</v>
      </c>
      <c r="P11" s="57"/>
    </row>
    <row r="12" spans="1:17" s="1" customFormat="1" ht="12.75" x14ac:dyDescent="0.2">
      <c r="A12" s="41"/>
      <c r="B12" s="46"/>
      <c r="C12" s="47"/>
      <c r="D12" s="48"/>
      <c r="E12" s="60" t="s">
        <v>14</v>
      </c>
      <c r="F12" s="63" t="s">
        <v>15</v>
      </c>
      <c r="G12" s="61" t="s">
        <v>14</v>
      </c>
      <c r="H12" s="66" t="s">
        <v>15</v>
      </c>
      <c r="I12" s="69" t="s">
        <v>16</v>
      </c>
      <c r="J12" s="70"/>
      <c r="K12" s="70"/>
      <c r="L12" s="70"/>
      <c r="M12" s="71" t="s">
        <v>14</v>
      </c>
      <c r="N12" s="74" t="s">
        <v>15</v>
      </c>
      <c r="O12" s="71" t="s">
        <v>14</v>
      </c>
      <c r="P12" s="74" t="s">
        <v>17</v>
      </c>
      <c r="Q12" s="7"/>
    </row>
    <row r="13" spans="1:17" s="1" customFormat="1" ht="12.75" x14ac:dyDescent="0.2">
      <c r="A13" s="41"/>
      <c r="B13" s="46"/>
      <c r="C13" s="47"/>
      <c r="D13" s="48"/>
      <c r="E13" s="61"/>
      <c r="F13" s="64"/>
      <c r="G13" s="61"/>
      <c r="H13" s="67"/>
      <c r="I13" s="75" t="s">
        <v>18</v>
      </c>
      <c r="J13" s="77" t="s">
        <v>19</v>
      </c>
      <c r="K13" s="77"/>
      <c r="L13" s="77"/>
      <c r="M13" s="72"/>
      <c r="N13" s="64"/>
      <c r="O13" s="72"/>
      <c r="P13" s="64"/>
      <c r="Q13" s="7"/>
    </row>
    <row r="14" spans="1:17" s="11" customFormat="1" ht="84.75" thickBot="1" x14ac:dyDescent="0.25">
      <c r="A14" s="42"/>
      <c r="B14" s="49"/>
      <c r="C14" s="50"/>
      <c r="D14" s="51"/>
      <c r="E14" s="62"/>
      <c r="F14" s="65"/>
      <c r="G14" s="62"/>
      <c r="H14" s="68"/>
      <c r="I14" s="76"/>
      <c r="J14" s="8" t="s">
        <v>20</v>
      </c>
      <c r="K14" s="8" t="s">
        <v>21</v>
      </c>
      <c r="L14" s="9" t="s">
        <v>39</v>
      </c>
      <c r="M14" s="73"/>
      <c r="N14" s="65"/>
      <c r="O14" s="73"/>
      <c r="P14" s="65"/>
      <c r="Q14" s="10"/>
    </row>
    <row r="15" spans="1:17" s="13" customFormat="1" ht="12.75" x14ac:dyDescent="0.25">
      <c r="A15" s="12"/>
      <c r="B15" s="78">
        <v>1</v>
      </c>
      <c r="C15" s="79"/>
      <c r="D15" s="8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1" t="s">
        <v>23</v>
      </c>
      <c r="C16" s="82" t="s">
        <v>24</v>
      </c>
      <c r="D16" s="15" t="s">
        <v>25</v>
      </c>
      <c r="E16" s="31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6" s="1" customFormat="1" ht="25.5" x14ac:dyDescent="0.2">
      <c r="A17" s="14">
        <v>2</v>
      </c>
      <c r="B17" s="81"/>
      <c r="C17" s="82"/>
      <c r="D17" s="16" t="s">
        <v>26</v>
      </c>
      <c r="E17" s="31">
        <v>1</v>
      </c>
      <c r="F17" s="33">
        <v>5.2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1">
        <v>1</v>
      </c>
      <c r="N17" s="33">
        <v>5.2</v>
      </c>
      <c r="O17" s="29">
        <v>0</v>
      </c>
      <c r="P17" s="29">
        <v>0</v>
      </c>
    </row>
    <row r="18" spans="1:16" s="1" customFormat="1" ht="12.75" x14ac:dyDescent="0.2">
      <c r="A18" s="14">
        <v>3</v>
      </c>
      <c r="B18" s="81"/>
      <c r="C18" s="82" t="s">
        <v>27</v>
      </c>
      <c r="D18" s="15" t="s">
        <v>25</v>
      </c>
      <c r="E18" s="31">
        <v>1</v>
      </c>
      <c r="F18" s="33">
        <v>5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1</v>
      </c>
      <c r="N18" s="33">
        <v>5</v>
      </c>
      <c r="O18" s="31">
        <v>0</v>
      </c>
      <c r="P18" s="31">
        <v>0</v>
      </c>
    </row>
    <row r="19" spans="1:16" s="1" customFormat="1" ht="25.5" x14ac:dyDescent="0.2">
      <c r="A19" s="14">
        <v>4</v>
      </c>
      <c r="B19" s="81"/>
      <c r="C19" s="82"/>
      <c r="D19" s="16" t="s">
        <v>26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</row>
    <row r="20" spans="1:16" s="1" customFormat="1" ht="25.5" x14ac:dyDescent="0.2">
      <c r="A20" s="14">
        <v>5</v>
      </c>
      <c r="B20" s="86" t="s">
        <v>28</v>
      </c>
      <c r="C20" s="17" t="s">
        <v>24</v>
      </c>
      <c r="D20" s="16" t="s">
        <v>26</v>
      </c>
      <c r="E20" s="31">
        <v>0</v>
      </c>
      <c r="F20" s="34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4">
        <v>0</v>
      </c>
      <c r="O20" s="31">
        <v>0</v>
      </c>
      <c r="P20" s="31">
        <v>0</v>
      </c>
    </row>
    <row r="21" spans="1:16" s="1" customFormat="1" ht="25.5" x14ac:dyDescent="0.2">
      <c r="A21" s="14">
        <v>6</v>
      </c>
      <c r="B21" s="87"/>
      <c r="C21" s="18" t="s">
        <v>27</v>
      </c>
      <c r="D21" s="16" t="s">
        <v>26</v>
      </c>
      <c r="E21" s="31">
        <v>0</v>
      </c>
      <c r="F21" s="34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</row>
    <row r="22" spans="1:16" s="1" customFormat="1" ht="25.5" x14ac:dyDescent="0.2">
      <c r="A22" s="14">
        <v>7</v>
      </c>
      <c r="B22" s="86" t="s">
        <v>29</v>
      </c>
      <c r="C22" s="17" t="s">
        <v>24</v>
      </c>
      <c r="D22" s="16" t="s">
        <v>26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s="1" customFormat="1" ht="25.5" x14ac:dyDescent="0.2">
      <c r="A23" s="14">
        <v>8</v>
      </c>
      <c r="B23" s="87"/>
      <c r="C23" s="18" t="s">
        <v>27</v>
      </c>
      <c r="D23" s="16" t="s">
        <v>26</v>
      </c>
      <c r="E23" s="31">
        <v>0</v>
      </c>
      <c r="F23" s="3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6" s="1" customFormat="1" ht="49.5" customHeight="1" x14ac:dyDescent="0.2">
      <c r="A24" s="14">
        <v>9</v>
      </c>
      <c r="B24" s="81" t="s">
        <v>30</v>
      </c>
      <c r="C24" s="88" t="s">
        <v>31</v>
      </c>
      <c r="D24" s="89"/>
      <c r="E24" s="27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6" s="1" customFormat="1" ht="27" customHeight="1" x14ac:dyDescent="0.2">
      <c r="A25" s="14">
        <v>10</v>
      </c>
      <c r="B25" s="81"/>
      <c r="C25" s="88" t="s">
        <v>32</v>
      </c>
      <c r="D25" s="90"/>
      <c r="E25" s="27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6" s="1" customFormat="1" ht="45.75" customHeight="1" x14ac:dyDescent="0.2">
      <c r="A26" s="14">
        <v>11</v>
      </c>
      <c r="B26" s="81"/>
      <c r="C26" s="91" t="s">
        <v>33</v>
      </c>
      <c r="D26" s="91"/>
      <c r="E26" s="27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</row>
    <row r="27" spans="1:16" s="1" customFormat="1" ht="27.75" customHeight="1" x14ac:dyDescent="0.2">
      <c r="A27" s="14">
        <v>12</v>
      </c>
      <c r="B27" s="81"/>
      <c r="C27" s="91" t="s">
        <v>34</v>
      </c>
      <c r="D27" s="91"/>
      <c r="E27" s="27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</row>
    <row r="28" spans="1:16" s="1" customFormat="1" ht="47.25" customHeight="1" x14ac:dyDescent="0.2">
      <c r="A28" s="14">
        <v>13</v>
      </c>
      <c r="B28" s="81"/>
      <c r="C28" s="91" t="s">
        <v>35</v>
      </c>
      <c r="D28" s="91"/>
      <c r="E28" s="27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</row>
    <row r="29" spans="1:16" s="1" customFormat="1" ht="49.5" customHeight="1" x14ac:dyDescent="0.2">
      <c r="A29" s="14">
        <v>14</v>
      </c>
      <c r="B29" s="81"/>
      <c r="C29" s="91" t="s">
        <v>46</v>
      </c>
      <c r="D29" s="91"/>
      <c r="E29" s="27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</row>
    <row r="30" spans="1:16" s="1" customFormat="1" ht="12.75" x14ac:dyDescent="0.2">
      <c r="A30" s="14">
        <v>15</v>
      </c>
      <c r="B30" s="83" t="s">
        <v>36</v>
      </c>
      <c r="C30" s="84"/>
      <c r="D30" s="85"/>
      <c r="E30" s="25">
        <f>SUM(E16:E29)</f>
        <v>2</v>
      </c>
      <c r="F30" s="25">
        <f t="shared" ref="F30:P30" si="0">SUM(F16:F29)</f>
        <v>10.199999999999999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2</v>
      </c>
      <c r="N30" s="25">
        <f t="shared" si="0"/>
        <v>10.199999999999999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2022-09-09T03:20:50Z</dcterms:modified>
</cp:coreProperties>
</file>