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D27F" lockStructure="1"/>
  <bookViews>
    <workbookView xWindow="0" yWindow="0" windowWidth="22260" windowHeight="12645" firstSheet="2" activeTab="2"/>
  </bookViews>
  <sheets>
    <sheet name="Тюменский филал" sheetId="1" r:id="rId1"/>
    <sheet name="филиал ЯНАО" sheetId="2" r:id="rId2"/>
    <sheet name="филиал ХМ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 l="1"/>
  <c r="G20" i="3"/>
  <c r="H19" i="3"/>
  <c r="G19" i="3"/>
  <c r="F19" i="3"/>
  <c r="E19" i="3"/>
  <c r="H17" i="3"/>
  <c r="G17" i="3"/>
  <c r="F17" i="3"/>
  <c r="E17" i="3"/>
  <c r="H16" i="3"/>
  <c r="G16" i="3"/>
  <c r="F16" i="3"/>
  <c r="E16" i="3"/>
  <c r="H15" i="3"/>
  <c r="G15" i="3"/>
  <c r="F15" i="3"/>
  <c r="E15" i="3"/>
  <c r="H14" i="3"/>
  <c r="H23" i="3" s="1"/>
  <c r="G14" i="3"/>
  <c r="G23" i="3" s="1"/>
  <c r="F14" i="3"/>
  <c r="F23" i="3" s="1"/>
  <c r="E14" i="3"/>
  <c r="E23" i="3" s="1"/>
  <c r="M24" i="2" l="1"/>
  <c r="L24" i="2"/>
  <c r="K24" i="2"/>
  <c r="J24" i="2"/>
  <c r="I24" i="2"/>
  <c r="H24" i="2"/>
  <c r="G24" i="2"/>
  <c r="F24" i="2"/>
  <c r="E24" i="2"/>
  <c r="M24" i="1" l="1"/>
  <c r="L24" i="1"/>
  <c r="K24" i="1"/>
  <c r="J24" i="1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<sst xmlns="http://schemas.openxmlformats.org/spreadsheetml/2006/main" count="137" uniqueCount="36">
  <si>
    <t>приложение № 6</t>
  </si>
  <si>
    <t xml:space="preserve">Информация о регистрации и ходе реализации запросов о предоставлении технических условий на </t>
  </si>
  <si>
    <t>к приказу ФАС России</t>
  </si>
  <si>
    <r>
      <rPr>
        <b/>
        <sz val="10"/>
        <color theme="1"/>
        <rFont val="Arial"/>
        <family val="2"/>
        <charset val="204"/>
      </rPr>
      <t>подключение</t>
    </r>
    <r>
      <rPr>
        <sz val="10"/>
        <color theme="1"/>
        <rFont val="Arial"/>
        <family val="2"/>
        <charset val="204"/>
      </rPr>
      <t xml:space="preserve"> </t>
    </r>
    <r>
      <rPr>
        <b/>
        <sz val="10"/>
        <color theme="1"/>
        <rFont val="Arial"/>
        <family val="2"/>
        <charset val="204"/>
      </rPr>
      <t xml:space="preserve">(технологическое присоединение) к газораспределительным сетям: </t>
    </r>
  </si>
  <si>
    <t>от 18.01.2019 № 38/19</t>
  </si>
  <si>
    <t>АО "Газпром газораспределение Север"</t>
  </si>
  <si>
    <t>(наименование субъекта естественных монополий)</t>
  </si>
  <si>
    <t>Форма 2</t>
  </si>
  <si>
    <t>июль 2019</t>
  </si>
  <si>
    <t>№   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</si>
  <si>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</si>
  <si>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</si>
  <si>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</si>
  <si>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</si>
  <si>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</si>
  <si>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объем м3/час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</si>
  <si>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</si>
  <si>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</si>
  <si>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</si>
  <si>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</si>
  <si>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</si>
  <si>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</si>
  <si>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</si>
  <si>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</si>
  <si>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</si>
  <si>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</si>
  <si>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</si>
  <si>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</si>
  <si>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</si>
  <si>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</si>
  <si>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</si>
  <si>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Филиал: в ЯНАО</t>
  </si>
  <si>
    <t>Тюменский Филиал</t>
  </si>
  <si>
    <t>Информация о регистрации и ходе реализации заявок о подключении</t>
  </si>
  <si>
    <r>
      <rPr>
        <b/>
        <sz val="10"/>
        <color theme="1"/>
        <rFont val="Arial"/>
        <family val="2"/>
        <charset val="204"/>
      </rPr>
      <t>(технологическом присоединении) к газораспределительным сетям</t>
    </r>
    <r>
      <rPr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</si>
  <si>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в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</si>
</sst>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/>
    <xf numFmtId="0" fontId="5" fillId="0" borderId="1" xfId="0" applyFont="1" applyBorder="1"/>
    <xf numFmtId="0" fontId="5" fillId="0" borderId="0" xfId="0" applyFont="1"/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/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 wrapText="1"/>
    </xf>
    <xf numFmtId="0" fontId="1" fillId="0" borderId="28" xfId="0" applyFont="1" applyBorder="1" applyAlignment="1">
      <alignment vertical="top" wrapText="1"/>
    </xf>
    <xf numFmtId="0" fontId="1" fillId="0" borderId="28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7" fillId="0" borderId="28" xfId="0" applyFont="1" applyBorder="1" applyAlignment="1"/>
    <xf numFmtId="0" fontId="1" fillId="0" borderId="28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workbookViewId="0">
      <selection activeCell="B25" sqref="B25:D25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1" max="11" width="11.140625" customWidth="1"/>
    <col min="12" max="12" width="14.140625" customWidth="1"/>
    <col min="13" max="13" width="14.42578125" customWidth="1"/>
  </cols>
  <sheetData>
    <row r="1" spans="1:13" s="1" customFormat="1" ht="12.75" x14ac:dyDescent="0.2">
      <c r="L1" s="26" t="s">
        <v>0</v>
      </c>
      <c r="M1" s="26"/>
    </row>
    <row r="2" spans="1:13" s="1" customFormat="1" ht="12.75" x14ac:dyDescent="0.2">
      <c r="B2" s="27" t="s">
        <v>1</v>
      </c>
      <c r="C2" s="27"/>
      <c r="D2" s="27"/>
      <c r="E2" s="27"/>
      <c r="F2" s="27"/>
      <c r="G2" s="27"/>
      <c r="H2" s="27"/>
      <c r="I2" s="27"/>
      <c r="J2" s="27"/>
      <c r="L2" s="28" t="s">
        <v>2</v>
      </c>
      <c r="M2" s="28"/>
    </row>
    <row r="3" spans="1:13" s="1" customFormat="1" ht="12.75" x14ac:dyDescent="0.2">
      <c r="B3" s="29" t="s">
        <v>3</v>
      </c>
      <c r="C3" s="29"/>
      <c r="D3" s="29"/>
      <c r="E3" s="29"/>
      <c r="F3" s="29"/>
      <c r="G3" s="29"/>
      <c r="H3" s="29"/>
      <c r="I3" s="29"/>
      <c r="J3" s="29"/>
      <c r="L3" s="26" t="s">
        <v>4</v>
      </c>
      <c r="M3" s="26"/>
    </row>
    <row r="4" spans="1:13" s="1" customFormat="1" ht="12.75" x14ac:dyDescent="0.2">
      <c r="B4" s="24"/>
      <c r="C4" s="24"/>
      <c r="D4" s="24"/>
      <c r="E4" s="24"/>
      <c r="F4" s="24"/>
      <c r="G4" s="25" t="s">
        <v>5</v>
      </c>
      <c r="H4" s="25"/>
      <c r="I4" s="25"/>
      <c r="J4" s="25"/>
      <c r="L4" s="2"/>
      <c r="M4" s="2"/>
    </row>
    <row r="5" spans="1:13" s="1" customFormat="1" ht="12.75" x14ac:dyDescent="0.2">
      <c r="G5" s="33" t="s">
        <v>6</v>
      </c>
      <c r="H5" s="33"/>
      <c r="I5" s="33"/>
      <c r="J5" s="33"/>
    </row>
    <row r="6" spans="1:13" s="1" customFormat="1" ht="12.75" x14ac:dyDescent="0.2">
      <c r="L6" s="1" t="s">
        <v>7</v>
      </c>
    </row>
    <row r="7" spans="1:13" s="1" customFormat="1" ht="12.75" x14ac:dyDescent="0.2"/>
    <row r="8" spans="1:13" s="1" customFormat="1" ht="12.75" x14ac:dyDescent="0.2">
      <c r="B8" s="28" t="s">
        <v>32</v>
      </c>
      <c r="C8" s="28"/>
      <c r="D8" s="28"/>
      <c r="L8" s="23" t="s">
        <v>8</v>
      </c>
      <c r="M8" s="4"/>
    </row>
    <row r="9" spans="1:13" s="6" customFormat="1" ht="15.75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s="1" customFormat="1" ht="12.75" x14ac:dyDescent="0.2">
      <c r="A10" s="34" t="s">
        <v>9</v>
      </c>
      <c r="B10" s="37" t="s">
        <v>10</v>
      </c>
      <c r="C10" s="38"/>
      <c r="D10" s="39"/>
      <c r="E10" s="46" t="s">
        <v>11</v>
      </c>
      <c r="F10" s="47"/>
      <c r="G10" s="46" t="s">
        <v>12</v>
      </c>
      <c r="H10" s="48"/>
      <c r="I10" s="46" t="s">
        <v>13</v>
      </c>
      <c r="J10" s="48"/>
      <c r="K10" s="48"/>
      <c r="L10" s="48"/>
      <c r="M10" s="49"/>
    </row>
    <row r="11" spans="1:13" s="1" customFormat="1" ht="12.75" x14ac:dyDescent="0.2">
      <c r="A11" s="35"/>
      <c r="B11" s="40"/>
      <c r="C11" s="41"/>
      <c r="D11" s="42"/>
      <c r="E11" s="50" t="s">
        <v>14</v>
      </c>
      <c r="F11" s="51" t="s">
        <v>15</v>
      </c>
      <c r="G11" s="50" t="s">
        <v>14</v>
      </c>
      <c r="H11" s="51" t="s">
        <v>15</v>
      </c>
      <c r="I11" s="50" t="s">
        <v>14</v>
      </c>
      <c r="J11" s="53" t="s">
        <v>15</v>
      </c>
      <c r="K11" s="55" t="s">
        <v>16</v>
      </c>
      <c r="L11" s="56"/>
      <c r="M11" s="57"/>
    </row>
    <row r="12" spans="1:13" s="10" customFormat="1" ht="39" thickBot="1" x14ac:dyDescent="0.25">
      <c r="A12" s="36"/>
      <c r="B12" s="43"/>
      <c r="C12" s="44"/>
      <c r="D12" s="45"/>
      <c r="E12" s="43"/>
      <c r="F12" s="52"/>
      <c r="G12" s="43"/>
      <c r="H12" s="52"/>
      <c r="I12" s="43"/>
      <c r="J12" s="54"/>
      <c r="K12" s="7" t="s">
        <v>17</v>
      </c>
      <c r="L12" s="8" t="s">
        <v>18</v>
      </c>
      <c r="M12" s="9" t="s">
        <v>19</v>
      </c>
    </row>
    <row r="13" spans="1:13" s="12" customFormat="1" ht="12.75" x14ac:dyDescent="0.25">
      <c r="A13" s="11">
        <v>1</v>
      </c>
      <c r="B13" s="58">
        <v>2</v>
      </c>
      <c r="C13" s="59"/>
      <c r="D13" s="60"/>
      <c r="E13" s="11">
        <v>3</v>
      </c>
      <c r="F13" s="11">
        <v>4</v>
      </c>
      <c r="G13" s="11">
        <v>5</v>
      </c>
      <c r="H13" s="11">
        <v>6</v>
      </c>
      <c r="I13" s="11">
        <v>7</v>
      </c>
      <c r="J13" s="11">
        <v>8</v>
      </c>
      <c r="K13" s="11">
        <v>9</v>
      </c>
      <c r="L13" s="11">
        <v>10</v>
      </c>
      <c r="M13" s="11">
        <v>11</v>
      </c>
    </row>
    <row r="14" spans="1:13" s="14" customFormat="1" ht="12.75" x14ac:dyDescent="0.25">
      <c r="A14" s="13">
        <v>1</v>
      </c>
      <c r="B14" s="30" t="s">
        <v>20</v>
      </c>
      <c r="C14" s="31"/>
      <c r="D14" s="32"/>
      <c r="E14" s="13"/>
      <c r="F14" s="13"/>
      <c r="G14" s="13"/>
      <c r="H14" s="13"/>
      <c r="I14" s="13"/>
      <c r="J14" s="13"/>
      <c r="K14" s="13"/>
      <c r="L14" s="13"/>
      <c r="M14" s="13"/>
    </row>
    <row r="15" spans="1:13" s="1" customFormat="1" ht="12.75" x14ac:dyDescent="0.2">
      <c r="A15" s="15">
        <v>2</v>
      </c>
      <c r="B15" s="63" t="s">
        <v>21</v>
      </c>
      <c r="C15" s="64" t="s">
        <v>22</v>
      </c>
      <c r="D15" s="16" t="s">
        <v>23</v>
      </c>
      <c r="E15" s="15">
        <v>98</v>
      </c>
      <c r="F15" s="15">
        <v>354.45</v>
      </c>
      <c r="G15" s="15">
        <v>98</v>
      </c>
      <c r="H15" s="15">
        <v>354.45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</row>
    <row r="16" spans="1:13" s="1" customFormat="1" ht="25.5" x14ac:dyDescent="0.2">
      <c r="A16" s="15">
        <v>3</v>
      </c>
      <c r="B16" s="63"/>
      <c r="C16" s="64"/>
      <c r="D16" s="17" t="s">
        <v>24</v>
      </c>
      <c r="E16" s="15">
        <v>218</v>
      </c>
      <c r="F16" s="15">
        <v>718.68</v>
      </c>
      <c r="G16" s="15">
        <v>218</v>
      </c>
      <c r="H16" s="15">
        <v>718.68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1:13" s="1" customFormat="1" ht="12.75" x14ac:dyDescent="0.2">
      <c r="A17" s="15">
        <v>4</v>
      </c>
      <c r="B17" s="63"/>
      <c r="C17" s="64" t="s">
        <v>25</v>
      </c>
      <c r="D17" s="16" t="s">
        <v>23</v>
      </c>
      <c r="E17" s="15">
        <v>10</v>
      </c>
      <c r="F17" s="15">
        <v>61.87</v>
      </c>
      <c r="G17" s="15">
        <v>10</v>
      </c>
      <c r="H17" s="15">
        <v>61.87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</row>
    <row r="18" spans="1:13" s="1" customFormat="1" ht="25.5" x14ac:dyDescent="0.2">
      <c r="A18" s="15">
        <v>5</v>
      </c>
      <c r="B18" s="63"/>
      <c r="C18" s="64"/>
      <c r="D18" s="17" t="s">
        <v>24</v>
      </c>
      <c r="E18" s="15">
        <v>13</v>
      </c>
      <c r="F18" s="15">
        <v>91.35</v>
      </c>
      <c r="G18" s="15">
        <v>13</v>
      </c>
      <c r="H18" s="15">
        <v>91.35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</row>
    <row r="19" spans="1:13" s="1" customFormat="1" ht="32.25" customHeight="1" x14ac:dyDescent="0.2">
      <c r="A19" s="15">
        <v>6</v>
      </c>
      <c r="B19" s="65" t="s">
        <v>26</v>
      </c>
      <c r="C19" s="18" t="s">
        <v>22</v>
      </c>
      <c r="D19" s="17" t="s">
        <v>24</v>
      </c>
      <c r="E19" s="15">
        <v>20</v>
      </c>
      <c r="F19" s="15">
        <v>103.89</v>
      </c>
      <c r="G19" s="15">
        <v>20</v>
      </c>
      <c r="H19" s="15">
        <v>103.89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1:13" s="1" customFormat="1" ht="33" customHeight="1" x14ac:dyDescent="0.2">
      <c r="A20" s="15">
        <v>7</v>
      </c>
      <c r="B20" s="66"/>
      <c r="C20" s="19" t="s">
        <v>25</v>
      </c>
      <c r="D20" s="17" t="s">
        <v>24</v>
      </c>
      <c r="E20" s="15">
        <v>5</v>
      </c>
      <c r="F20" s="15">
        <v>143.9</v>
      </c>
      <c r="G20" s="15">
        <v>5</v>
      </c>
      <c r="H20" s="15">
        <v>143.9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s="1" customFormat="1" ht="33" customHeight="1" x14ac:dyDescent="0.2">
      <c r="A21" s="15">
        <v>8</v>
      </c>
      <c r="B21" s="65" t="s">
        <v>27</v>
      </c>
      <c r="C21" s="18" t="s">
        <v>22</v>
      </c>
      <c r="D21" s="17" t="s">
        <v>24</v>
      </c>
      <c r="E21" s="15">
        <v>15</v>
      </c>
      <c r="F21" s="15">
        <v>58.47</v>
      </c>
      <c r="G21" s="15">
        <v>15</v>
      </c>
      <c r="H21" s="15">
        <v>58.47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s="1" customFormat="1" ht="33" customHeight="1" x14ac:dyDescent="0.2">
      <c r="A22" s="15">
        <v>9</v>
      </c>
      <c r="B22" s="66"/>
      <c r="C22" s="19" t="s">
        <v>25</v>
      </c>
      <c r="D22" s="17" t="s">
        <v>24</v>
      </c>
      <c r="E22" s="15">
        <v>1</v>
      </c>
      <c r="F22" s="15">
        <v>3.07</v>
      </c>
      <c r="G22" s="15">
        <v>1</v>
      </c>
      <c r="H22" s="15">
        <v>3.07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13" s="1" customFormat="1" ht="12.75" x14ac:dyDescent="0.2">
      <c r="A23" s="15">
        <v>10</v>
      </c>
      <c r="B23" s="67" t="s">
        <v>28</v>
      </c>
      <c r="C23" s="67"/>
      <c r="D23" s="67"/>
      <c r="E23" s="15">
        <v>3</v>
      </c>
      <c r="F23" s="15">
        <v>29.15</v>
      </c>
      <c r="G23" s="15">
        <v>3</v>
      </c>
      <c r="H23" s="15">
        <v>29.15</v>
      </c>
      <c r="I23" s="15"/>
      <c r="J23" s="15"/>
      <c r="K23" s="15"/>
      <c r="L23" s="15"/>
      <c r="M23" s="15"/>
    </row>
    <row r="24" spans="1:13" s="1" customFormat="1" ht="12.75" x14ac:dyDescent="0.2">
      <c r="A24" s="15">
        <v>11</v>
      </c>
      <c r="B24" s="61" t="s">
        <v>29</v>
      </c>
      <c r="C24" s="61"/>
      <c r="D24" s="61"/>
      <c r="E24" s="15">
        <f t="shared" ref="E24:M24" si="0">SUM(E15:E23)</f>
        <v>383</v>
      </c>
      <c r="F24" s="15">
        <f t="shared" si="0"/>
        <v>1564.83</v>
      </c>
      <c r="G24" s="15">
        <f t="shared" si="0"/>
        <v>383</v>
      </c>
      <c r="H24" s="15">
        <f t="shared" si="0"/>
        <v>1564.83</v>
      </c>
      <c r="I24" s="15">
        <f t="shared" si="0"/>
        <v>0</v>
      </c>
      <c r="J24" s="15">
        <f t="shared" si="0"/>
        <v>0</v>
      </c>
      <c r="K24" s="15">
        <f t="shared" si="0"/>
        <v>0</v>
      </c>
      <c r="L24" s="15">
        <f t="shared" si="0"/>
        <v>0</v>
      </c>
      <c r="M24" s="15">
        <f t="shared" si="0"/>
        <v>0</v>
      </c>
    </row>
    <row r="25" spans="1:13" s="1" customFormat="1" ht="12.75" x14ac:dyDescent="0.2">
      <c r="A25" s="15">
        <v>12</v>
      </c>
      <c r="B25" s="62" t="s">
        <v>30</v>
      </c>
      <c r="C25" s="62"/>
      <c r="D25" s="62"/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s="1" customFormat="1" ht="12.75" x14ac:dyDescent="0.2"/>
    <row r="27" spans="1:13" s="1" customFormat="1" ht="12.75" x14ac:dyDescent="0.2"/>
    <row r="28" spans="1:13" s="1" customFormat="1" ht="12.75" x14ac:dyDescent="0.2"/>
    <row r="29" spans="1:13" s="6" customFormat="1" x14ac:dyDescent="0.2"/>
    <row r="30" spans="1:13" s="6" customFormat="1" x14ac:dyDescent="0.2"/>
    <row r="31" spans="1:13" s="6" customFormat="1" x14ac:dyDescent="0.2"/>
    <row r="32" spans="1:13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</sheetData>
  <mergeCells count="31">
    <mergeCell ref="B24:D24"/>
    <mergeCell ref="B25:D25"/>
    <mergeCell ref="B15:B18"/>
    <mergeCell ref="C15:C16"/>
    <mergeCell ref="C17:C18"/>
    <mergeCell ref="B19:B20"/>
    <mergeCell ref="B21:B22"/>
    <mergeCell ref="B23:D23"/>
    <mergeCell ref="B14:D14"/>
    <mergeCell ref="G5:J5"/>
    <mergeCell ref="B8:D8"/>
    <mergeCell ref="A10:A12"/>
    <mergeCell ref="B10:D12"/>
    <mergeCell ref="E10:F10"/>
    <mergeCell ref="G10:H10"/>
    <mergeCell ref="I10:M10"/>
    <mergeCell ref="E11:E12"/>
    <mergeCell ref="F11:F12"/>
    <mergeCell ref="G11:G12"/>
    <mergeCell ref="H11:H12"/>
    <mergeCell ref="I11:I12"/>
    <mergeCell ref="J11:J12"/>
    <mergeCell ref="K11:M11"/>
    <mergeCell ref="B13:D13"/>
    <mergeCell ref="B4:F4"/>
    <mergeCell ref="G4:J4"/>
    <mergeCell ref="L1:M1"/>
    <mergeCell ref="B2:J2"/>
    <mergeCell ref="L2:M2"/>
    <mergeCell ref="B3:J3"/>
    <mergeCell ref="L3:M3"/>
  </mergeCells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L8" sqref="L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1" max="11" width="11.140625" customWidth="1"/>
    <col min="12" max="12" width="14.140625" customWidth="1"/>
    <col min="13" max="13" width="14.42578125" customWidth="1"/>
  </cols>
  <sheetData>
    <row r="1" spans="1:13" s="1" customFormat="1" ht="12.75" x14ac:dyDescent="0.2">
      <c r="L1" s="26" t="s">
        <v>0</v>
      </c>
      <c r="M1" s="26"/>
    </row>
    <row r="2" spans="1:13" s="1" customFormat="1" ht="12.75" x14ac:dyDescent="0.2">
      <c r="B2" s="27" t="s">
        <v>1</v>
      </c>
      <c r="C2" s="27"/>
      <c r="D2" s="27"/>
      <c r="E2" s="27"/>
      <c r="F2" s="27"/>
      <c r="G2" s="27"/>
      <c r="H2" s="27"/>
      <c r="I2" s="27"/>
      <c r="J2" s="27"/>
      <c r="L2" s="28" t="s">
        <v>2</v>
      </c>
      <c r="M2" s="28"/>
    </row>
    <row r="3" spans="1:13" s="1" customFormat="1" ht="12.75" x14ac:dyDescent="0.2">
      <c r="B3" s="29" t="s">
        <v>3</v>
      </c>
      <c r="C3" s="29"/>
      <c r="D3" s="29"/>
      <c r="E3" s="29"/>
      <c r="F3" s="29"/>
      <c r="G3" s="29"/>
      <c r="H3" s="29"/>
      <c r="I3" s="29"/>
      <c r="J3" s="29"/>
      <c r="L3" s="26" t="s">
        <v>4</v>
      </c>
      <c r="M3" s="26"/>
    </row>
    <row r="4" spans="1:13" s="1" customFormat="1" ht="12.75" x14ac:dyDescent="0.2">
      <c r="B4" s="24"/>
      <c r="C4" s="24"/>
      <c r="D4" s="24"/>
      <c r="E4" s="24"/>
      <c r="F4" s="24"/>
      <c r="G4" s="25" t="s">
        <v>5</v>
      </c>
      <c r="H4" s="25"/>
      <c r="I4" s="25"/>
      <c r="J4" s="25"/>
      <c r="L4" s="2"/>
      <c r="M4" s="2"/>
    </row>
    <row r="5" spans="1:13" s="1" customFormat="1" ht="12.75" x14ac:dyDescent="0.2">
      <c r="G5" s="33" t="s">
        <v>6</v>
      </c>
      <c r="H5" s="33"/>
      <c r="I5" s="33"/>
      <c r="J5" s="33"/>
    </row>
    <row r="6" spans="1:13" s="1" customFormat="1" ht="12.75" x14ac:dyDescent="0.2">
      <c r="L6" s="1" t="s">
        <v>7</v>
      </c>
    </row>
    <row r="7" spans="1:13" s="1" customFormat="1" ht="12.75" x14ac:dyDescent="0.2"/>
    <row r="8" spans="1:13" s="1" customFormat="1" ht="12.75" x14ac:dyDescent="0.2">
      <c r="B8" s="28" t="s">
        <v>31</v>
      </c>
      <c r="C8" s="28"/>
      <c r="D8" s="28"/>
      <c r="L8" s="23" t="s">
        <v>8</v>
      </c>
      <c r="M8" s="4"/>
    </row>
    <row r="9" spans="1:13" s="6" customFormat="1" ht="15.75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s="1" customFormat="1" ht="12.75" x14ac:dyDescent="0.2">
      <c r="A10" s="34" t="s">
        <v>9</v>
      </c>
      <c r="B10" s="37" t="s">
        <v>10</v>
      </c>
      <c r="C10" s="38"/>
      <c r="D10" s="39"/>
      <c r="E10" s="46" t="s">
        <v>11</v>
      </c>
      <c r="F10" s="47"/>
      <c r="G10" s="46" t="s">
        <v>12</v>
      </c>
      <c r="H10" s="48"/>
      <c r="I10" s="46" t="s">
        <v>13</v>
      </c>
      <c r="J10" s="48"/>
      <c r="K10" s="48"/>
      <c r="L10" s="48"/>
      <c r="M10" s="49"/>
    </row>
    <row r="11" spans="1:13" s="1" customFormat="1" ht="12.75" x14ac:dyDescent="0.2">
      <c r="A11" s="35"/>
      <c r="B11" s="40"/>
      <c r="C11" s="41"/>
      <c r="D11" s="42"/>
      <c r="E11" s="50" t="s">
        <v>14</v>
      </c>
      <c r="F11" s="51" t="s">
        <v>15</v>
      </c>
      <c r="G11" s="50" t="s">
        <v>14</v>
      </c>
      <c r="H11" s="51" t="s">
        <v>15</v>
      </c>
      <c r="I11" s="50" t="s">
        <v>14</v>
      </c>
      <c r="J11" s="53" t="s">
        <v>15</v>
      </c>
      <c r="K11" s="55" t="s">
        <v>16</v>
      </c>
      <c r="L11" s="56"/>
      <c r="M11" s="57"/>
    </row>
    <row r="12" spans="1:13" s="10" customFormat="1" ht="39" thickBot="1" x14ac:dyDescent="0.25">
      <c r="A12" s="36"/>
      <c r="B12" s="43"/>
      <c r="C12" s="44"/>
      <c r="D12" s="45"/>
      <c r="E12" s="43"/>
      <c r="F12" s="52"/>
      <c r="G12" s="43"/>
      <c r="H12" s="52"/>
      <c r="I12" s="43"/>
      <c r="J12" s="54"/>
      <c r="K12" s="7" t="s">
        <v>17</v>
      </c>
      <c r="L12" s="8" t="s">
        <v>18</v>
      </c>
      <c r="M12" s="9" t="s">
        <v>19</v>
      </c>
    </row>
    <row r="13" spans="1:13" s="12" customFormat="1" ht="12.75" x14ac:dyDescent="0.25">
      <c r="A13" s="11">
        <v>1</v>
      </c>
      <c r="B13" s="58">
        <v>2</v>
      </c>
      <c r="C13" s="59"/>
      <c r="D13" s="60"/>
      <c r="E13" s="11">
        <v>3</v>
      </c>
      <c r="F13" s="11">
        <v>4</v>
      </c>
      <c r="G13" s="11">
        <v>5</v>
      </c>
      <c r="H13" s="11">
        <v>6</v>
      </c>
      <c r="I13" s="11">
        <v>7</v>
      </c>
      <c r="J13" s="11">
        <v>8</v>
      </c>
      <c r="K13" s="11">
        <v>9</v>
      </c>
      <c r="L13" s="11">
        <v>10</v>
      </c>
      <c r="M13" s="11">
        <v>11</v>
      </c>
    </row>
    <row r="14" spans="1:13" s="14" customFormat="1" ht="12.75" x14ac:dyDescent="0.25">
      <c r="A14" s="13">
        <v>1</v>
      </c>
      <c r="B14" s="30" t="s">
        <v>20</v>
      </c>
      <c r="C14" s="31"/>
      <c r="D14" s="32"/>
      <c r="E14" s="13"/>
      <c r="F14" s="13"/>
      <c r="G14" s="13"/>
      <c r="H14" s="13"/>
      <c r="I14" s="13"/>
      <c r="J14" s="13"/>
      <c r="K14" s="13"/>
      <c r="L14" s="13"/>
      <c r="M14" s="13"/>
    </row>
    <row r="15" spans="1:13" s="1" customFormat="1" ht="12.75" x14ac:dyDescent="0.2">
      <c r="A15" s="15">
        <v>2</v>
      </c>
      <c r="B15" s="63" t="s">
        <v>21</v>
      </c>
      <c r="C15" s="64" t="s">
        <v>22</v>
      </c>
      <c r="D15" s="16" t="s">
        <v>23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</row>
    <row r="16" spans="1:13" s="1" customFormat="1" ht="25.5" x14ac:dyDescent="0.2">
      <c r="A16" s="15">
        <v>3</v>
      </c>
      <c r="B16" s="63"/>
      <c r="C16" s="64"/>
      <c r="D16" s="17" t="s">
        <v>24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1:13" s="1" customFormat="1" ht="12.75" x14ac:dyDescent="0.2">
      <c r="A17" s="15">
        <v>4</v>
      </c>
      <c r="B17" s="63"/>
      <c r="C17" s="64" t="s">
        <v>25</v>
      </c>
      <c r="D17" s="16" t="s">
        <v>23</v>
      </c>
      <c r="E17" s="15">
        <v>1</v>
      </c>
      <c r="F17" s="15">
        <v>10.3</v>
      </c>
      <c r="G17" s="15">
        <v>1</v>
      </c>
      <c r="H17" s="15">
        <v>10.3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</row>
    <row r="18" spans="1:13" s="1" customFormat="1" ht="25.5" x14ac:dyDescent="0.2">
      <c r="A18" s="15">
        <v>5</v>
      </c>
      <c r="B18" s="63"/>
      <c r="C18" s="64"/>
      <c r="D18" s="17" t="s">
        <v>24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</row>
    <row r="19" spans="1:13" s="1" customFormat="1" ht="32.25" customHeight="1" x14ac:dyDescent="0.2">
      <c r="A19" s="15">
        <v>6</v>
      </c>
      <c r="B19" s="65" t="s">
        <v>26</v>
      </c>
      <c r="C19" s="18" t="s">
        <v>22</v>
      </c>
      <c r="D19" s="17" t="s">
        <v>24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1:13" s="1" customFormat="1" ht="33" customHeight="1" x14ac:dyDescent="0.2">
      <c r="A20" s="15">
        <v>7</v>
      </c>
      <c r="B20" s="66"/>
      <c r="C20" s="19" t="s">
        <v>25</v>
      </c>
      <c r="D20" s="17" t="s">
        <v>24</v>
      </c>
      <c r="E20" s="15">
        <v>1</v>
      </c>
      <c r="F20" s="15">
        <v>16.82</v>
      </c>
      <c r="G20" s="15">
        <v>1</v>
      </c>
      <c r="H20" s="15">
        <v>16.82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s="1" customFormat="1" ht="33" customHeight="1" x14ac:dyDescent="0.2">
      <c r="A21" s="15">
        <v>8</v>
      </c>
      <c r="B21" s="65" t="s">
        <v>27</v>
      </c>
      <c r="C21" s="18" t="s">
        <v>22</v>
      </c>
      <c r="D21" s="17" t="s">
        <v>24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s="1" customFormat="1" ht="33" customHeight="1" x14ac:dyDescent="0.2">
      <c r="A22" s="15">
        <v>9</v>
      </c>
      <c r="B22" s="66"/>
      <c r="C22" s="19" t="s">
        <v>25</v>
      </c>
      <c r="D22" s="17" t="s">
        <v>24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13" s="1" customFormat="1" ht="12.75" x14ac:dyDescent="0.2">
      <c r="A23" s="15">
        <v>10</v>
      </c>
      <c r="B23" s="67" t="s">
        <v>28</v>
      </c>
      <c r="C23" s="67"/>
      <c r="D23" s="67"/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s="1" customFormat="1" ht="12.75" x14ac:dyDescent="0.2">
      <c r="A24" s="15">
        <v>11</v>
      </c>
      <c r="B24" s="61" t="s">
        <v>29</v>
      </c>
      <c r="C24" s="61"/>
      <c r="D24" s="61"/>
      <c r="E24" s="15">
        <f t="shared" ref="E24:M24" si="0">SUM(E15:E23)</f>
        <v>2</v>
      </c>
      <c r="F24" s="15">
        <f t="shared" si="0"/>
        <v>27.12</v>
      </c>
      <c r="G24" s="15">
        <f t="shared" si="0"/>
        <v>2</v>
      </c>
      <c r="H24" s="15">
        <f t="shared" si="0"/>
        <v>27.12</v>
      </c>
      <c r="I24" s="15">
        <f t="shared" si="0"/>
        <v>0</v>
      </c>
      <c r="J24" s="15">
        <f t="shared" si="0"/>
        <v>0</v>
      </c>
      <c r="K24" s="15">
        <f t="shared" si="0"/>
        <v>0</v>
      </c>
      <c r="L24" s="15">
        <f t="shared" si="0"/>
        <v>0</v>
      </c>
      <c r="M24" s="15">
        <f t="shared" si="0"/>
        <v>0</v>
      </c>
    </row>
    <row r="25" spans="1:13" s="1" customFormat="1" ht="12.75" x14ac:dyDescent="0.2">
      <c r="A25" s="15">
        <v>12</v>
      </c>
      <c r="B25" s="62" t="s">
        <v>30</v>
      </c>
      <c r="C25" s="62"/>
      <c r="D25" s="62"/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s="1" customFormat="1" ht="12.75" x14ac:dyDescent="0.2"/>
    <row r="27" spans="1:13" s="1" customFormat="1" ht="12.75" x14ac:dyDescent="0.2"/>
    <row r="28" spans="1:13" s="1" customFormat="1" ht="12.75" x14ac:dyDescent="0.2"/>
    <row r="29" spans="1:13" s="6" customFormat="1" x14ac:dyDescent="0.2"/>
    <row r="30" spans="1:13" s="6" customFormat="1" x14ac:dyDescent="0.2"/>
    <row r="31" spans="1:13" s="6" customFormat="1" x14ac:dyDescent="0.2"/>
    <row r="32" spans="1:13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</sheetData>
  <mergeCells count="31">
    <mergeCell ref="B4:F4"/>
    <mergeCell ref="G4:J4"/>
    <mergeCell ref="L1:M1"/>
    <mergeCell ref="B2:J2"/>
    <mergeCell ref="L2:M2"/>
    <mergeCell ref="B3:J3"/>
    <mergeCell ref="L3:M3"/>
    <mergeCell ref="B14:D14"/>
    <mergeCell ref="G5:J5"/>
    <mergeCell ref="B8:D8"/>
    <mergeCell ref="A10:A12"/>
    <mergeCell ref="B10:D12"/>
    <mergeCell ref="E10:F10"/>
    <mergeCell ref="G10:H10"/>
    <mergeCell ref="I10:M10"/>
    <mergeCell ref="E11:E12"/>
    <mergeCell ref="F11:F12"/>
    <mergeCell ref="G11:G12"/>
    <mergeCell ref="H11:H12"/>
    <mergeCell ref="I11:I12"/>
    <mergeCell ref="J11:J12"/>
    <mergeCell ref="K11:M11"/>
    <mergeCell ref="B13:D13"/>
    <mergeCell ref="B24:D24"/>
    <mergeCell ref="B25:D25"/>
    <mergeCell ref="B15:B18"/>
    <mergeCell ref="C15:C16"/>
    <mergeCell ref="C17:C18"/>
    <mergeCell ref="B19:B20"/>
    <mergeCell ref="B21:B22"/>
    <mergeCell ref="B23:D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E21" sqref="E21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1" max="11" width="11.140625" customWidth="1"/>
    <col min="12" max="12" width="14.140625" customWidth="1"/>
    <col min="13" max="13" width="14.42578125" customWidth="1"/>
  </cols>
  <sheetData>
    <row r="1" spans="1:13" s="1" customFormat="1" ht="12.75" x14ac:dyDescent="0.2">
      <c r="L1" s="26" t="s">
        <v>0</v>
      </c>
      <c r="M1" s="26"/>
    </row>
    <row r="2" spans="1:13" s="1" customFormat="1" ht="12.75" x14ac:dyDescent="0.2">
      <c r="B2" s="27" t="s">
        <v>33</v>
      </c>
      <c r="C2" s="27"/>
      <c r="D2" s="27"/>
      <c r="E2" s="27"/>
      <c r="F2" s="27"/>
      <c r="G2" s="27"/>
      <c r="H2" s="27"/>
      <c r="I2" s="27"/>
      <c r="J2" s="27"/>
      <c r="L2" s="28" t="s">
        <v>2</v>
      </c>
      <c r="M2" s="28"/>
    </row>
    <row r="3" spans="1:13" s="1" customFormat="1" ht="12.75" x14ac:dyDescent="0.2">
      <c r="B3" s="29" t="s">
        <v>34</v>
      </c>
      <c r="C3" s="29"/>
      <c r="D3" s="29"/>
      <c r="E3" s="29"/>
      <c r="F3" s="29"/>
      <c r="G3" s="29"/>
      <c r="H3" s="29"/>
      <c r="I3" s="29"/>
      <c r="J3" s="29"/>
      <c r="L3" s="26" t="s">
        <v>4</v>
      </c>
      <c r="M3" s="26"/>
    </row>
    <row r="4" spans="1:13" s="1" customFormat="1" ht="12.75" x14ac:dyDescent="0.2">
      <c r="G4" s="33" t="s">
        <v>6</v>
      </c>
      <c r="H4" s="33"/>
      <c r="I4" s="33"/>
      <c r="J4" s="33"/>
    </row>
    <row r="5" spans="1:13" s="1" customFormat="1" ht="12.75" x14ac:dyDescent="0.2">
      <c r="L5" s="1" t="s">
        <v>7</v>
      </c>
    </row>
    <row r="6" spans="1:13" s="1" customFormat="1" ht="12.75" x14ac:dyDescent="0.2"/>
    <row r="7" spans="1:13" s="1" customFormat="1" ht="12.75" x14ac:dyDescent="0.2">
      <c r="B7" s="28" t="s">
        <v>35</v>
      </c>
      <c r="C7" s="28"/>
      <c r="D7" s="28"/>
      <c r="K7" s="3"/>
      <c r="L7" s="23" t="s">
        <v>8</v>
      </c>
    </row>
    <row r="8" spans="1:13" s="6" customFormat="1" ht="15.75" thickBo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s="1" customFormat="1" ht="12.75" x14ac:dyDescent="0.2">
      <c r="A9" s="34" t="s">
        <v>9</v>
      </c>
      <c r="B9" s="37" t="s">
        <v>10</v>
      </c>
      <c r="C9" s="38"/>
      <c r="D9" s="39"/>
      <c r="E9" s="46" t="s">
        <v>11</v>
      </c>
      <c r="F9" s="47"/>
      <c r="G9" s="46" t="s">
        <v>12</v>
      </c>
      <c r="H9" s="48"/>
      <c r="I9" s="46" t="s">
        <v>13</v>
      </c>
      <c r="J9" s="48"/>
      <c r="K9" s="48"/>
      <c r="L9" s="48"/>
      <c r="M9" s="49"/>
    </row>
    <row r="10" spans="1:13" s="1" customFormat="1" ht="12.75" x14ac:dyDescent="0.2">
      <c r="A10" s="35"/>
      <c r="B10" s="40"/>
      <c r="C10" s="41"/>
      <c r="D10" s="42"/>
      <c r="E10" s="50" t="s">
        <v>14</v>
      </c>
      <c r="F10" s="51" t="s">
        <v>15</v>
      </c>
      <c r="G10" s="50" t="s">
        <v>14</v>
      </c>
      <c r="H10" s="51" t="s">
        <v>15</v>
      </c>
      <c r="I10" s="50" t="s">
        <v>14</v>
      </c>
      <c r="J10" s="53" t="s">
        <v>15</v>
      </c>
      <c r="K10" s="55" t="s">
        <v>16</v>
      </c>
      <c r="L10" s="56"/>
      <c r="M10" s="57"/>
    </row>
    <row r="11" spans="1:13" s="10" customFormat="1" ht="39" thickBot="1" x14ac:dyDescent="0.25">
      <c r="A11" s="36"/>
      <c r="B11" s="43"/>
      <c r="C11" s="44"/>
      <c r="D11" s="45"/>
      <c r="E11" s="43"/>
      <c r="F11" s="52"/>
      <c r="G11" s="43"/>
      <c r="H11" s="52"/>
      <c r="I11" s="43"/>
      <c r="J11" s="54"/>
      <c r="K11" s="22" t="s">
        <v>17</v>
      </c>
      <c r="L11" s="8" t="s">
        <v>18</v>
      </c>
      <c r="M11" s="21" t="s">
        <v>19</v>
      </c>
    </row>
    <row r="12" spans="1:13" s="20" customFormat="1" ht="12.75" x14ac:dyDescent="0.25">
      <c r="A12" s="11">
        <v>1</v>
      </c>
      <c r="B12" s="58">
        <v>2</v>
      </c>
      <c r="C12" s="59"/>
      <c r="D12" s="60"/>
      <c r="E12" s="11">
        <v>3</v>
      </c>
      <c r="F12" s="11">
        <v>4</v>
      </c>
      <c r="G12" s="11">
        <v>5</v>
      </c>
      <c r="H12" s="11">
        <v>6</v>
      </c>
      <c r="I12" s="11">
        <v>7</v>
      </c>
      <c r="J12" s="11">
        <v>8</v>
      </c>
      <c r="K12" s="11">
        <v>9</v>
      </c>
      <c r="L12" s="11">
        <v>10</v>
      </c>
      <c r="M12" s="11">
        <v>11</v>
      </c>
    </row>
    <row r="13" spans="1:13" s="14" customFormat="1" ht="12.75" x14ac:dyDescent="0.25">
      <c r="A13" s="13">
        <v>1</v>
      </c>
      <c r="B13" s="30" t="s">
        <v>20</v>
      </c>
      <c r="C13" s="31"/>
      <c r="D13" s="32"/>
      <c r="E13" s="13"/>
      <c r="F13" s="13"/>
      <c r="G13" s="13"/>
      <c r="H13" s="13"/>
      <c r="I13" s="13"/>
      <c r="J13" s="13"/>
      <c r="K13" s="13"/>
      <c r="L13" s="13"/>
      <c r="M13" s="13"/>
    </row>
    <row r="14" spans="1:13" s="1" customFormat="1" ht="12.75" x14ac:dyDescent="0.2">
      <c r="A14" s="15">
        <v>2</v>
      </c>
      <c r="B14" s="63" t="s">
        <v>21</v>
      </c>
      <c r="C14" s="64" t="s">
        <v>22</v>
      </c>
      <c r="D14" s="16" t="s">
        <v>23</v>
      </c>
      <c r="E14" s="15">
        <f>10+1+9</f>
        <v>20</v>
      </c>
      <c r="F14" s="15">
        <f>46+2+5+54.5</f>
        <v>107.5</v>
      </c>
      <c r="G14" s="15">
        <f>12+5</f>
        <v>17</v>
      </c>
      <c r="H14" s="15">
        <f>56+2+25</f>
        <v>83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</row>
    <row r="15" spans="1:13" s="1" customFormat="1" ht="25.5" x14ac:dyDescent="0.2">
      <c r="A15" s="15">
        <v>3</v>
      </c>
      <c r="B15" s="63"/>
      <c r="C15" s="64"/>
      <c r="D15" s="17" t="s">
        <v>24</v>
      </c>
      <c r="E15" s="15">
        <f>12+2+7</f>
        <v>21</v>
      </c>
      <c r="F15" s="15">
        <f>56.5+8+35</f>
        <v>99.5</v>
      </c>
      <c r="G15" s="15">
        <f>16+6</f>
        <v>22</v>
      </c>
      <c r="H15" s="15">
        <f>76.4+30</f>
        <v>106.4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</row>
    <row r="16" spans="1:13" s="1" customFormat="1" ht="12.75" x14ac:dyDescent="0.2">
      <c r="A16" s="15">
        <v>4</v>
      </c>
      <c r="B16" s="63"/>
      <c r="C16" s="64" t="s">
        <v>25</v>
      </c>
      <c r="D16" s="16" t="s">
        <v>23</v>
      </c>
      <c r="E16" s="15">
        <f>3+1</f>
        <v>4</v>
      </c>
      <c r="F16" s="15">
        <f>30.89+10.9</f>
        <v>41.79</v>
      </c>
      <c r="G16" s="15">
        <f>3</f>
        <v>3</v>
      </c>
      <c r="H16" s="15">
        <f>30.89</f>
        <v>30.89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1:13" s="1" customFormat="1" ht="25.5" x14ac:dyDescent="0.2">
      <c r="A17" s="15">
        <v>5</v>
      </c>
      <c r="B17" s="63"/>
      <c r="C17" s="64"/>
      <c r="D17" s="17" t="s">
        <v>24</v>
      </c>
      <c r="E17" s="15">
        <f>2+1</f>
        <v>3</v>
      </c>
      <c r="F17" s="15">
        <f>18.73+5</f>
        <v>23.73</v>
      </c>
      <c r="G17" s="15">
        <f>2+3</f>
        <v>5</v>
      </c>
      <c r="H17" s="15">
        <f>18.73+15</f>
        <v>33.730000000000004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</row>
    <row r="18" spans="1:13" s="1" customFormat="1" ht="30.75" customHeight="1" x14ac:dyDescent="0.2">
      <c r="A18" s="15">
        <v>6</v>
      </c>
      <c r="B18" s="65" t="s">
        <v>26</v>
      </c>
      <c r="C18" s="18" t="s">
        <v>22</v>
      </c>
      <c r="D18" s="17" t="s">
        <v>24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</row>
    <row r="19" spans="1:13" s="1" customFormat="1" ht="31.5" customHeight="1" x14ac:dyDescent="0.2">
      <c r="A19" s="15">
        <v>7</v>
      </c>
      <c r="B19" s="66"/>
      <c r="C19" s="19" t="s">
        <v>25</v>
      </c>
      <c r="D19" s="17" t="s">
        <v>24</v>
      </c>
      <c r="E19" s="15">
        <f>2+1</f>
        <v>3</v>
      </c>
      <c r="F19" s="15">
        <f>37.93+23.97+5</f>
        <v>66.900000000000006</v>
      </c>
      <c r="G19" s="15">
        <f>2+2</f>
        <v>4</v>
      </c>
      <c r="H19" s="15">
        <f>37.93+23.97+42.86</f>
        <v>104.75999999999999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1:13" s="1" customFormat="1" ht="29.25" customHeight="1" x14ac:dyDescent="0.2">
      <c r="A20" s="15">
        <v>8</v>
      </c>
      <c r="B20" s="65" t="s">
        <v>27</v>
      </c>
      <c r="C20" s="18" t="s">
        <v>22</v>
      </c>
      <c r="D20" s="17" t="s">
        <v>24</v>
      </c>
      <c r="E20" s="15">
        <v>1</v>
      </c>
      <c r="F20" s="15">
        <v>3.5</v>
      </c>
      <c r="G20" s="15">
        <f>1+1</f>
        <v>2</v>
      </c>
      <c r="H20" s="15">
        <f>3.5+5</f>
        <v>8.5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s="1" customFormat="1" ht="29.25" customHeight="1" x14ac:dyDescent="0.2">
      <c r="A21" s="15">
        <v>9</v>
      </c>
      <c r="B21" s="66"/>
      <c r="C21" s="19" t="s">
        <v>25</v>
      </c>
      <c r="D21" s="17" t="s">
        <v>24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s="1" customFormat="1" ht="12.75" x14ac:dyDescent="0.2">
      <c r="A22" s="15">
        <v>10</v>
      </c>
      <c r="B22" s="67" t="s">
        <v>28</v>
      </c>
      <c r="C22" s="67"/>
      <c r="D22" s="67"/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13" s="1" customFormat="1" ht="12.75" x14ac:dyDescent="0.2">
      <c r="A23" s="15">
        <v>11</v>
      </c>
      <c r="B23" s="61" t="s">
        <v>29</v>
      </c>
      <c r="C23" s="61"/>
      <c r="D23" s="61"/>
      <c r="E23" s="15">
        <f>E14+E15+E16+E17+E18+E19+E20+E21+E22</f>
        <v>52</v>
      </c>
      <c r="F23" s="15">
        <f t="shared" ref="F23:H23" si="0">F14+F15+F16+F17+F18+F19+F20+F21+F22</f>
        <v>342.91999999999996</v>
      </c>
      <c r="G23" s="15">
        <f t="shared" si="0"/>
        <v>53</v>
      </c>
      <c r="H23" s="15">
        <f t="shared" si="0"/>
        <v>367.28000000000003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s="1" customFormat="1" ht="12.75" x14ac:dyDescent="0.2">
      <c r="A24" s="15">
        <v>12</v>
      </c>
      <c r="B24" s="62" t="s">
        <v>30</v>
      </c>
      <c r="C24" s="62"/>
      <c r="D24" s="62"/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s="1" customFormat="1" ht="12.75" x14ac:dyDescent="0.2"/>
    <row r="26" spans="1:13" s="1" customFormat="1" ht="12.75" x14ac:dyDescent="0.2"/>
    <row r="27" spans="1:13" s="1" customFormat="1" ht="12.75" x14ac:dyDescent="0.2"/>
    <row r="28" spans="1:13" s="6" customFormat="1" x14ac:dyDescent="0.2"/>
    <row r="29" spans="1:13" s="6" customFormat="1" x14ac:dyDescent="0.2"/>
    <row r="30" spans="1:13" s="6" customFormat="1" x14ac:dyDescent="0.2"/>
    <row r="31" spans="1:13" s="6" customFormat="1" x14ac:dyDescent="0.2"/>
    <row r="32" spans="1:13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</sheetData>
  <mergeCells count="29">
    <mergeCell ref="G4:J4"/>
    <mergeCell ref="L1:M1"/>
    <mergeCell ref="B2:J2"/>
    <mergeCell ref="L2:M2"/>
    <mergeCell ref="B3:J3"/>
    <mergeCell ref="L3:M3"/>
    <mergeCell ref="B14:B17"/>
    <mergeCell ref="C14:C15"/>
    <mergeCell ref="C16:C17"/>
    <mergeCell ref="A9:A11"/>
    <mergeCell ref="B9:D11"/>
    <mergeCell ref="B7:D7"/>
    <mergeCell ref="J10:J11"/>
    <mergeCell ref="K10:M10"/>
    <mergeCell ref="B12:D12"/>
    <mergeCell ref="B13:D13"/>
    <mergeCell ref="E9:F9"/>
    <mergeCell ref="G9:H9"/>
    <mergeCell ref="I9:M9"/>
    <mergeCell ref="E10:E11"/>
    <mergeCell ref="F10:F11"/>
    <mergeCell ref="G10:G11"/>
    <mergeCell ref="H10:H11"/>
    <mergeCell ref="I10:I11"/>
    <mergeCell ref="B18:B19"/>
    <mergeCell ref="B20:B21"/>
    <mergeCell ref="B22:D22"/>
    <mergeCell ref="B23:D23"/>
    <mergeCell ref="B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филал</vt:lpstr>
      <vt:lpstr>филиал ЯНАО</vt:lpstr>
      <vt:lpstr>филиал ХМАО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2019-08-06T05:58:51Z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