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7"/>
  </bookViews>
  <sheets>
    <sheet name="ХМАО Белоярский район" sheetId="3" r:id="rId1"/>
    <sheet name="ХМАО Березовский район" sheetId="4" r:id="rId2"/>
    <sheet name="ХМАО г.Югорск" sheetId="7" r:id="rId3"/>
    <sheet name="ХМАО Нефтеюганский район (п. С)" sheetId="8" r:id="rId4"/>
    <sheet name="ХМАО Октябрьский район" sheetId="9" r:id="rId5"/>
    <sheet name="ХМАО Советский район" sheetId="10" r:id="rId6"/>
    <sheet name="ХМАО Сургутский район" sheetId="11" r:id="rId7"/>
    <sheet name="ХМАО Х-Мансийский район" sheetId="12" r:id="rId8"/>
    <sheet name="ХМАО Нижневартовский район " sheetId="13" r:id="rId9"/>
    <sheet name="ХМАО Сургут АГНКС" sheetId="14" r:id="rId10"/>
  </sheets>
  <calcPr calcId="152511"/>
</workbook>
</file>

<file path=xl/calcChain.xml><?xml version="1.0" encoding="utf-8"?>
<calcChain xmlns="http://schemas.openxmlformats.org/spreadsheetml/2006/main">
  <c r="C17" i="9" l="1"/>
  <c r="C16" i="9"/>
  <c r="C14" i="9"/>
  <c r="C15" i="9"/>
  <c r="C14" i="14"/>
  <c r="C16" i="4" l="1"/>
  <c r="C15" i="4"/>
  <c r="C14" i="4"/>
  <c r="C20" i="14" l="1"/>
  <c r="C20" i="13"/>
  <c r="C16" i="7"/>
  <c r="C15" i="7"/>
  <c r="C14" i="7"/>
  <c r="C18" i="3" l="1"/>
  <c r="C15" i="3"/>
  <c r="C14" i="3"/>
  <c r="C14" i="10" l="1"/>
  <c r="C15" i="8"/>
  <c r="C14" i="8"/>
  <c r="C18" i="7"/>
  <c r="C20" i="12" l="1"/>
  <c r="C20" i="11"/>
  <c r="C20" i="4"/>
  <c r="C20" i="3"/>
  <c r="C20" i="10" l="1"/>
  <c r="C20" i="9"/>
  <c r="C20" i="8" l="1"/>
  <c r="C20" i="7"/>
</calcChain>
</file>

<file path=xl/sharedStrings.xml><?xml version="1.0" encoding="utf-8"?>
<sst xmlns="http://schemas.openxmlformats.org/spreadsheetml/2006/main" count="180" uniqueCount="27">
  <si>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</si>
  <si>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</si>
  <si>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</si>
  <si>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</si>
  <si>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</si>
  <si>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</si>
  <si>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</si>
  <si>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</si>
  <si>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</si>
  <si>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</si>
  <si>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</si>
  <si>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</si>
  <si>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</si>
  <si>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</si>
  <si>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</si>
  <si>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</si>
  <si>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</si>
  <si>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2021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(Белоярский район).</t>
  </si>
  <si>
    <t>Информация об объемах транспортировки газа АО "Газпром газораспределение Север" за 2021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(Березовский район).</t>
  </si>
  <si>
    <t>Информация об объемах транспортировки газа АО "Газпром газораспределение Север" за 2021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(г. Югорск).</t>
  </si>
  <si>
    <t>Информация об объемах транспортировки газа АО "Газпром газораспределение Север" за 2021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Нефтеюганском районе (п. Салым).</t>
  </si>
  <si>
    <t>Информация об объемах транспортировки газа АО "Газпром газораспределение Север" за 2021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(Октябрьский район).</t>
  </si>
  <si>
    <t>Информация об объемах транспортировки газа АО "Газпром газораспределение Север" за 2021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(Советский район).</t>
  </si>
  <si>
    <t>Информация об объемах транспортировки газа АО "Газпром газораспределение Север" за 2021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(Сургутский район).</t>
  </si>
  <si>
    <t>Информация об объемах транспортировки газа АО "Газпром газораспределение Север" за 2021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Ханты-Мансийском районе.</t>
  </si>
  <si>
    <t>Информация об объемах транспортировки газа АО "Газпром газораспределение Север" за 2021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Нижневартовском районе.</t>
  </si>
  <si>
    <t>Информация об объемах транспортировки газа АО "Газпром газораспределение Север" за 2021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Сургуте.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</si>
</sst>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_-;\-* #,##0_-;_-* &quot;-&quot;_-;_-@_-"/>
    <numFmt numFmtId="165" formatCode="_-* #,##0.00_-;\-* #,##0.00_-;_-* &quot;-&quot;??_-;_-@_-"/>
    <numFmt numFmtId="166" formatCode="#,##0.000"/>
    <numFmt numFmtId="167" formatCode="_-* #,##0_р_._-;\-* #,##0_р_._-;_-* &quot;-&quot;_р_._-;_-@_-"/>
    <numFmt numFmtId="168" formatCode="_-* #,##0.00_р_._-;\-* #,##0.00_р_._-;_-* &quot;-&quot;??_р_._-;_-@_-"/>
    <numFmt numFmtId="169" formatCode="&quot;$&quot;#,##0_);[Red]\(&quot;$&quot;#,##0\)"/>
    <numFmt numFmtId="170" formatCode="General_)"/>
    <numFmt numFmtId="171" formatCode="0.0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10" fillId="0" borderId="0"/>
    <xf numFmtId="0" fontId="1" fillId="0" borderId="0"/>
    <xf numFmtId="0" fontId="10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175" fontId="29" fillId="0" borderId="0">
      <protection locked="0"/>
    </xf>
    <xf numFmtId="176" fontId="29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77" fontId="29" fillId="0" borderId="0">
      <protection locked="0"/>
    </xf>
    <xf numFmtId="174" fontId="29" fillId="0" borderId="2">
      <protection locked="0"/>
    </xf>
    <xf numFmtId="174" fontId="30" fillId="0" borderId="0">
      <protection locked="0"/>
    </xf>
    <xf numFmtId="174" fontId="30" fillId="0" borderId="0">
      <protection locked="0"/>
    </xf>
    <xf numFmtId="174" fontId="29" fillId="0" borderId="2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3" applyNumberFormat="0" applyAlignment="0" applyProtection="0"/>
    <xf numFmtId="0" fontId="35" fillId="21" borderId="4" applyNumberFormat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1" fontId="37" fillId="0" borderId="0" applyFill="0" applyBorder="0" applyAlignment="0" applyProtection="0"/>
    <xf numFmtId="171" fontId="38" fillId="0" borderId="0" applyFill="0" applyBorder="0" applyAlignment="0" applyProtection="0"/>
    <xf numFmtId="171" fontId="39" fillId="0" borderId="0" applyFill="0" applyBorder="0" applyAlignment="0" applyProtection="0"/>
    <xf numFmtId="171" fontId="40" fillId="0" borderId="0" applyFill="0" applyBorder="0" applyAlignment="0" applyProtection="0"/>
    <xf numFmtId="171" fontId="41" fillId="0" borderId="0" applyFill="0" applyBorder="0" applyAlignment="0" applyProtection="0"/>
    <xf numFmtId="171" fontId="42" fillId="0" borderId="0" applyFill="0" applyBorder="0" applyAlignment="0" applyProtection="0"/>
    <xf numFmtId="171" fontId="43" fillId="0" borderId="0" applyFill="0" applyBorder="0" applyAlignment="0" applyProtection="0"/>
    <xf numFmtId="0" fontId="44" fillId="4" borderId="0" applyNumberFormat="0" applyBorder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7" borderId="3" applyNumberFormat="0" applyAlignment="0" applyProtection="0"/>
    <xf numFmtId="0" fontId="49" fillId="0" borderId="8" applyNumberFormat="0" applyFill="0" applyAlignment="0" applyProtection="0"/>
    <xf numFmtId="0" fontId="50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/>
    <xf numFmtId="0" fontId="18" fillId="0" borderId="0"/>
    <xf numFmtId="0" fontId="17" fillId="0" borderId="0"/>
    <xf numFmtId="0" fontId="14" fillId="23" borderId="9" applyNumberFormat="0" applyFont="0" applyAlignment="0" applyProtection="0"/>
    <xf numFmtId="0" fontId="52" fillId="20" borderId="10" applyNumberFormat="0" applyAlignment="0" applyProtection="0"/>
    <xf numFmtId="0" fontId="19" fillId="0" borderId="0" applyNumberFormat="0">
      <alignment horizontal="left"/>
    </xf>
    <xf numFmtId="0" fontId="17" fillId="0" borderId="0"/>
    <xf numFmtId="0" fontId="53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70" fontId="20" fillId="0" borderId="12">
      <protection locked="0"/>
    </xf>
    <xf numFmtId="0" fontId="48" fillId="7" borderId="3" applyNumberFormat="0" applyAlignment="0" applyProtection="0"/>
    <xf numFmtId="0" fontId="48" fillId="7" borderId="3" applyNumberFormat="0" applyAlignment="0" applyProtection="0"/>
    <xf numFmtId="0" fontId="48" fillId="7" borderId="3" applyNumberFormat="0" applyAlignment="0" applyProtection="0"/>
    <xf numFmtId="0" fontId="52" fillId="20" borderId="10" applyNumberFormat="0" applyAlignment="0" applyProtection="0"/>
    <xf numFmtId="0" fontId="52" fillId="20" borderId="10" applyNumberFormat="0" applyAlignment="0" applyProtection="0"/>
    <xf numFmtId="0" fontId="52" fillId="20" borderId="10" applyNumberFormat="0" applyAlignment="0" applyProtection="0"/>
    <xf numFmtId="0" fontId="34" fillId="20" borderId="3" applyNumberFormat="0" applyAlignment="0" applyProtection="0"/>
    <xf numFmtId="0" fontId="34" fillId="20" borderId="3" applyNumberFormat="0" applyAlignment="0" applyProtection="0"/>
    <xf numFmtId="0" fontId="34" fillId="20" borderId="3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Border="0">
      <alignment horizontal="center" vertical="center" wrapText="1"/>
    </xf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1" fillId="0" borderId="0">
      <alignment vertical="top"/>
    </xf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13" applyBorder="0">
      <alignment horizontal="center" vertical="center" wrapText="1"/>
    </xf>
    <xf numFmtId="170" fontId="21" fillId="24" borderId="12"/>
    <xf numFmtId="4" fontId="14" fillId="25" borderId="1" applyBorder="0">
      <alignment horizontal="right"/>
    </xf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23" fillId="0" borderId="0">
      <alignment horizontal="center" vertical="top" wrapText="1"/>
    </xf>
    <xf numFmtId="0" fontId="24" fillId="0" borderId="0">
      <alignment horizontal="centerContinuous" vertical="center"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166" fontId="26" fillId="26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49" fontId="14" fillId="0" borderId="0" applyBorder="0">
      <alignment vertical="top"/>
    </xf>
    <xf numFmtId="0" fontId="10" fillId="0" borderId="0"/>
    <xf numFmtId="0" fontId="10" fillId="0" borderId="0"/>
    <xf numFmtId="0" fontId="13" fillId="0" borderId="0"/>
    <xf numFmtId="0" fontId="58" fillId="0" borderId="0"/>
    <xf numFmtId="0" fontId="58" fillId="0" borderId="0"/>
    <xf numFmtId="0" fontId="10" fillId="0" borderId="0"/>
    <xf numFmtId="0" fontId="62" fillId="0" borderId="0"/>
    <xf numFmtId="0" fontId="62" fillId="0" borderId="0"/>
    <xf numFmtId="0" fontId="9" fillId="0" borderId="0"/>
    <xf numFmtId="49" fontId="14" fillId="0" borderId="0" applyBorder="0">
      <alignment vertical="top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71" fontId="57" fillId="25" borderId="14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0" fillId="23" borderId="9" applyNumberFormat="0" applyFont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0"/>
    <xf numFmtId="171" fontId="22" fillId="0" borderId="0" applyFill="0" applyBorder="0" applyAlignment="0" applyProtection="0"/>
    <xf numFmtId="171" fontId="22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22" fillId="0" borderId="0">
      <alignment horizontal="center"/>
    </xf>
    <xf numFmtId="49" fontId="22" fillId="0" borderId="0">
      <alignment horizontal="center"/>
    </xf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168" fontId="3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4" fontId="14" fillId="26" borderId="0" applyBorder="0">
      <alignment horizontal="right"/>
    </xf>
    <xf numFmtId="4" fontId="14" fillId="27" borderId="15" applyBorder="0">
      <alignment horizontal="right"/>
    </xf>
    <xf numFmtId="4" fontId="14" fillId="26" borderId="1" applyFont="0" applyBorder="0">
      <alignment horizontal="right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178" fontId="29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6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5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4" fontId="7" fillId="0" borderId="0" xfId="0" applyNumberFormat="1" applyFont="1"/>
    <xf numFmtId="166" fontId="8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166" fontId="64" fillId="0" borderId="1" xfId="0" applyNumberFormat="1" applyFont="1" applyBorder="1" applyAlignment="1">
      <alignment horizontal="center"/>
    </xf>
    <xf numFmtId="166" fontId="2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B18" sqref="B18"/>
    </sheetView>
  </sheetViews>
  <sheetFormatPr defaultRowHeight="15"/>
  <cols>
    <col min="1" max="1" width="26.140625" customWidth="1"/>
    <col min="2" max="2" width="49.85546875" customWidth="1"/>
    <col min="3" max="3" width="27.42578125" customWidth="1"/>
    <col min="4" max="4" width="23" customWidth="1"/>
    <col min="6" max="9" width="20" customWidth="1"/>
  </cols>
  <sheetData>
    <row r="1" spans="1:9" ht="15.75">
      <c r="A1" s="1"/>
      <c r="B1" s="1"/>
      <c r="C1" s="1"/>
      <c r="D1" s="6" t="s">
        <v>15</v>
      </c>
    </row>
    <row r="2" spans="1:9" ht="15.75">
      <c r="A2" s="1"/>
      <c r="B2" s="1"/>
      <c r="C2" s="1"/>
      <c r="D2" s="5" t="s">
        <v>14</v>
      </c>
    </row>
    <row r="3" spans="1:9" ht="15.75">
      <c r="A3" s="1"/>
      <c r="B3" s="1"/>
      <c r="C3" s="1"/>
      <c r="D3" s="7" t="s">
        <v>16</v>
      </c>
    </row>
    <row r="4" spans="1:9" ht="15.75">
      <c r="A4" s="1"/>
      <c r="B4" s="1"/>
      <c r="C4" s="1"/>
      <c r="D4" s="6" t="s">
        <v>13</v>
      </c>
    </row>
    <row r="5" spans="1:9" ht="15.75">
      <c r="A5" s="1"/>
      <c r="B5" s="1"/>
      <c r="C5" s="1"/>
      <c r="D5" s="6"/>
    </row>
    <row r="6" spans="1:9" ht="49.5" customHeight="1">
      <c r="A6" s="20" t="s">
        <v>17</v>
      </c>
      <c r="B6" s="20"/>
      <c r="C6" s="20"/>
      <c r="D6" s="20"/>
    </row>
    <row r="7" spans="1:9" ht="13.5" customHeight="1">
      <c r="A7" s="8"/>
      <c r="B7" s="4"/>
      <c r="C7" s="3"/>
      <c r="D7" s="1"/>
    </row>
    <row r="8" spans="1:9">
      <c r="A8" s="1"/>
      <c r="B8" s="1"/>
      <c r="C8" s="1"/>
      <c r="D8" s="1"/>
    </row>
    <row r="9" spans="1:9">
      <c r="B9" s="10" t="s">
        <v>12</v>
      </c>
      <c r="C9" s="10" t="s">
        <v>11</v>
      </c>
      <c r="D9" s="1"/>
      <c r="F9" s="17"/>
      <c r="G9" s="17"/>
      <c r="H9" s="17"/>
      <c r="I9" s="17"/>
    </row>
    <row r="10" spans="1:9">
      <c r="B10" s="11" t="s">
        <v>10</v>
      </c>
      <c r="C10" s="12"/>
      <c r="D10" s="1"/>
      <c r="F10" s="16"/>
      <c r="G10" s="16"/>
      <c r="H10" s="16"/>
    </row>
    <row r="11" spans="1:9">
      <c r="B11" s="2" t="s">
        <v>9</v>
      </c>
      <c r="C11" s="9">
        <v>0</v>
      </c>
      <c r="D11" s="19"/>
      <c r="F11" s="16"/>
      <c r="I11" s="16"/>
    </row>
    <row r="12" spans="1:9">
      <c r="B12" s="2" t="s">
        <v>8</v>
      </c>
      <c r="C12" s="9">
        <v>0</v>
      </c>
      <c r="D12" s="19"/>
      <c r="F12" s="16"/>
      <c r="I12" s="16"/>
    </row>
    <row r="13" spans="1:9">
      <c r="B13" s="2" t="s">
        <v>7</v>
      </c>
      <c r="C13" s="9">
        <v>27137.661</v>
      </c>
      <c r="D13" s="19"/>
      <c r="F13" s="16"/>
      <c r="I13" s="16"/>
    </row>
    <row r="14" spans="1:9">
      <c r="B14" s="2" t="s">
        <v>6</v>
      </c>
      <c r="C14" s="18">
        <f>1870.559+3000.716</f>
        <v>4871.2749999999996</v>
      </c>
      <c r="D14" s="19"/>
      <c r="F14" s="16"/>
      <c r="I14" s="16"/>
    </row>
    <row r="15" spans="1:9">
      <c r="B15" s="2" t="s">
        <v>5</v>
      </c>
      <c r="C15" s="9">
        <f>5398.461+511.421</f>
        <v>5909.8820000000005</v>
      </c>
      <c r="D15" s="19"/>
      <c r="F15" s="16"/>
      <c r="I15" s="16"/>
    </row>
    <row r="16" spans="1:9">
      <c r="B16" s="2" t="s">
        <v>4</v>
      </c>
      <c r="C16" s="9">
        <v>877.61400000000003</v>
      </c>
      <c r="D16" s="19"/>
      <c r="F16" s="16"/>
      <c r="I16" s="16"/>
    </row>
    <row r="17" spans="2:9">
      <c r="B17" s="2" t="s">
        <v>3</v>
      </c>
      <c r="C17" s="9">
        <v>154.285</v>
      </c>
      <c r="D17" s="19"/>
      <c r="F17" s="16"/>
      <c r="I17" s="16"/>
    </row>
    <row r="18" spans="2:9">
      <c r="B18" s="2" t="s">
        <v>2</v>
      </c>
      <c r="C18" s="9">
        <f>4731.236+87.974</f>
        <v>4819.21</v>
      </c>
      <c r="D18" s="19"/>
      <c r="F18" s="16"/>
      <c r="I18" s="16"/>
    </row>
    <row r="19" spans="2:9">
      <c r="B19" s="11" t="s">
        <v>1</v>
      </c>
      <c r="C19" s="12">
        <v>0</v>
      </c>
      <c r="D19" s="19"/>
      <c r="F19" s="16"/>
      <c r="I19" s="16"/>
    </row>
    <row r="20" spans="2:9">
      <c r="B20" s="11" t="s">
        <v>0</v>
      </c>
      <c r="C20" s="12">
        <f>SUM(C11:C19)</f>
        <v>43769.927000000003</v>
      </c>
      <c r="D20" s="1"/>
      <c r="F20" s="16"/>
      <c r="G20" s="16"/>
      <c r="H20" s="16"/>
      <c r="I20" s="16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F23" sqref="F23"/>
    </sheetView>
  </sheetViews>
  <sheetFormatPr defaultRowHeight="15"/>
  <cols>
    <col min="1" max="1" width="26.140625" customWidth="1"/>
    <col min="2" max="2" width="51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26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f>4589.919-596.832</f>
        <v>3993.087</v>
      </c>
      <c r="D14" s="1"/>
    </row>
    <row r="15" spans="1:4">
      <c r="B15" s="2" t="s">
        <v>5</v>
      </c>
      <c r="C15" s="9">
        <v>0</v>
      </c>
      <c r="D15" s="1"/>
    </row>
    <row r="16" spans="1:4">
      <c r="B16" s="2" t="s">
        <v>4</v>
      </c>
      <c r="C16" s="9">
        <v>0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0</v>
      </c>
      <c r="D18" s="1"/>
    </row>
    <row r="19" spans="2:4">
      <c r="B19" s="11" t="s">
        <v>1</v>
      </c>
      <c r="C19" s="13">
        <v>0</v>
      </c>
      <c r="D19" s="1"/>
    </row>
    <row r="20" spans="2:4">
      <c r="B20" s="11" t="s">
        <v>0</v>
      </c>
      <c r="C20" s="12">
        <f>SUM(C11:C19)</f>
        <v>3993.087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8" sqref="C18"/>
    </sheetView>
  </sheetViews>
  <sheetFormatPr defaultRowHeight="15"/>
  <cols>
    <col min="1" max="1" width="26.140625" customWidth="1"/>
    <col min="2" max="2" width="50.57031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18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18">
        <f>6039.189</f>
        <v>6039.1890000000003</v>
      </c>
      <c r="D14" s="1"/>
    </row>
    <row r="15" spans="1:4">
      <c r="B15" s="2" t="s">
        <v>5</v>
      </c>
      <c r="C15" s="18">
        <f>1440.15</f>
        <v>1440.15</v>
      </c>
      <c r="D15" s="1"/>
    </row>
    <row r="16" spans="1:4">
      <c r="B16" s="2" t="s">
        <v>4</v>
      </c>
      <c r="C16" s="18">
        <f>76.319</f>
        <v>76.319000000000003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243.45699999999999</v>
      </c>
      <c r="D18" s="1"/>
    </row>
    <row r="19" spans="2:4">
      <c r="B19" s="11" t="s">
        <v>1</v>
      </c>
      <c r="C19" s="13">
        <v>557.11</v>
      </c>
      <c r="D19" s="1"/>
    </row>
    <row r="20" spans="2:4">
      <c r="B20" s="11" t="s">
        <v>0</v>
      </c>
      <c r="C20" s="12">
        <f>SUM(C11:C19)</f>
        <v>8356.2250000000004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7" sqref="C17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19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f>41147.978+5775.937</f>
        <v>46923.915000000001</v>
      </c>
      <c r="D14" s="1"/>
    </row>
    <row r="15" spans="1:4">
      <c r="B15" s="2" t="s">
        <v>5</v>
      </c>
      <c r="C15" s="18">
        <f>4434.173+4097.268</f>
        <v>8531.4409999999989</v>
      </c>
      <c r="D15" s="1"/>
    </row>
    <row r="16" spans="1:4">
      <c r="B16" s="2" t="s">
        <v>4</v>
      </c>
      <c r="C16" s="18">
        <f>2617.877+127.654</f>
        <v>2745.5309999999999</v>
      </c>
      <c r="D16" s="1"/>
    </row>
    <row r="17" spans="2:4">
      <c r="B17" s="2" t="s">
        <v>3</v>
      </c>
      <c r="C17" s="9">
        <v>359.529</v>
      </c>
      <c r="D17" s="1"/>
    </row>
    <row r="18" spans="2:4">
      <c r="B18" s="2" t="s">
        <v>2</v>
      </c>
      <c r="C18" s="9">
        <f>11524.758</f>
        <v>11524.758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SUM(C11:C19)</f>
        <v>70085.173999999999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8" sqref="C18"/>
    </sheetView>
  </sheetViews>
  <sheetFormatPr defaultRowHeight="15"/>
  <cols>
    <col min="1" max="1" width="26.140625" customWidth="1"/>
    <col min="2" max="2" width="50.425781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20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18">
        <f>4369.455</f>
        <v>4369.4549999999999</v>
      </c>
      <c r="D14" s="1"/>
    </row>
    <row r="15" spans="1:4">
      <c r="B15" s="2" t="s">
        <v>5</v>
      </c>
      <c r="C15" s="18">
        <f>1916.591</f>
        <v>1916.5909999999999</v>
      </c>
      <c r="D15" s="1"/>
    </row>
    <row r="16" spans="1:4">
      <c r="B16" s="2" t="s">
        <v>4</v>
      </c>
      <c r="C16" s="9">
        <v>106.937</v>
      </c>
      <c r="D16" s="1"/>
    </row>
    <row r="17" spans="2:4">
      <c r="B17" s="2" t="s">
        <v>3</v>
      </c>
      <c r="C17" s="9">
        <v>5.6760000000000002</v>
      </c>
      <c r="D17" s="1"/>
    </row>
    <row r="18" spans="2:4">
      <c r="B18" s="2" t="s">
        <v>2</v>
      </c>
      <c r="C18" s="9">
        <v>63.127000000000002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SUM(C11:C19)</f>
        <v>6461.786000000001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C23" sqref="C23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21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18">
        <f>13109.821+8684.342+3486.329</f>
        <v>25280.492000000002</v>
      </c>
      <c r="D14" s="1"/>
    </row>
    <row r="15" spans="1:4">
      <c r="B15" s="2" t="s">
        <v>5</v>
      </c>
      <c r="C15" s="18">
        <f>8327.094+333.788-2329.835</f>
        <v>6331.0469999999996</v>
      </c>
      <c r="D15" s="1"/>
    </row>
    <row r="16" spans="1:4">
      <c r="B16" s="2" t="s">
        <v>4</v>
      </c>
      <c r="C16" s="18">
        <f>1771.137+67.918-658.454</f>
        <v>1180.6009999999999</v>
      </c>
      <c r="D16" s="1"/>
    </row>
    <row r="17" spans="2:5">
      <c r="B17" s="2" t="s">
        <v>3</v>
      </c>
      <c r="C17" s="9">
        <f>556.153-498.04</f>
        <v>58.113</v>
      </c>
      <c r="D17" s="1"/>
    </row>
    <row r="18" spans="2:5">
      <c r="B18" s="2" t="s">
        <v>2</v>
      </c>
      <c r="C18" s="9">
        <v>13211.523999999999</v>
      </c>
      <c r="D18" s="1"/>
    </row>
    <row r="19" spans="2:5">
      <c r="B19" s="11" t="s">
        <v>1</v>
      </c>
      <c r="C19" s="12">
        <v>0</v>
      </c>
      <c r="D19" s="1"/>
    </row>
    <row r="20" spans="2:5">
      <c r="B20" s="11" t="s">
        <v>0</v>
      </c>
      <c r="C20" s="12">
        <f>SUM(C11:C19)</f>
        <v>46061.776999999995</v>
      </c>
      <c r="D20" s="14"/>
      <c r="E20" s="15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4" sqref="C14"/>
    </sheetView>
  </sheetViews>
  <sheetFormatPr defaultRowHeight="15"/>
  <cols>
    <col min="1" max="1" width="26.140625" customWidth="1"/>
    <col min="2" max="2" width="50.28515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22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11207.316000000001</v>
      </c>
      <c r="D13" s="1"/>
    </row>
    <row r="14" spans="1:4">
      <c r="B14" s="2" t="s">
        <v>6</v>
      </c>
      <c r="C14" s="9">
        <f>45744.802</f>
        <v>45744.802000000003</v>
      </c>
      <c r="D14" s="1"/>
    </row>
    <row r="15" spans="1:4">
      <c r="B15" s="2" t="s">
        <v>5</v>
      </c>
      <c r="C15" s="9">
        <v>7067.317</v>
      </c>
      <c r="D15" s="1"/>
    </row>
    <row r="16" spans="1:4">
      <c r="B16" s="2" t="s">
        <v>4</v>
      </c>
      <c r="C16" s="9">
        <v>3360.26</v>
      </c>
      <c r="D16" s="1"/>
    </row>
    <row r="17" spans="2:4">
      <c r="B17" s="2" t="s">
        <v>3</v>
      </c>
      <c r="C17" s="9">
        <v>413.74900000000002</v>
      </c>
      <c r="D17" s="1"/>
    </row>
    <row r="18" spans="2:4">
      <c r="B18" s="2" t="s">
        <v>2</v>
      </c>
      <c r="C18" s="9">
        <v>16364.538</v>
      </c>
      <c r="D18" s="1"/>
    </row>
    <row r="19" spans="2:4">
      <c r="B19" s="11" t="s">
        <v>1</v>
      </c>
      <c r="C19" s="13">
        <v>0</v>
      </c>
      <c r="D19" s="1"/>
    </row>
    <row r="20" spans="2:4">
      <c r="B20" s="11" t="s">
        <v>0</v>
      </c>
      <c r="C20" s="12">
        <f>SUM(C11:C19)</f>
        <v>84157.982000000004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2" sqref="C12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23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18">
        <v>2381.7600000000002</v>
      </c>
      <c r="D14" s="1"/>
    </row>
    <row r="15" spans="1:4">
      <c r="B15" s="2" t="s">
        <v>5</v>
      </c>
      <c r="C15" s="18">
        <v>10.084</v>
      </c>
      <c r="D15" s="1"/>
    </row>
    <row r="16" spans="1:4">
      <c r="B16" s="2" t="s">
        <v>4</v>
      </c>
      <c r="C16" s="18">
        <v>41.323999999999998</v>
      </c>
      <c r="D16" s="1"/>
    </row>
    <row r="17" spans="2:4">
      <c r="B17" s="2" t="s">
        <v>3</v>
      </c>
      <c r="C17" s="18">
        <v>0</v>
      </c>
      <c r="D17" s="1"/>
    </row>
    <row r="18" spans="2:4">
      <c r="B18" s="2" t="s">
        <v>2</v>
      </c>
      <c r="C18" s="18">
        <v>68.478999999999999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SUM(C11:C19)</f>
        <v>2501.6469999999999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24" sqref="B24"/>
    </sheetView>
  </sheetViews>
  <sheetFormatPr defaultRowHeight="15"/>
  <cols>
    <col min="1" max="1" width="26.140625" customWidth="1"/>
    <col min="2" max="2" width="51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24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0</v>
      </c>
      <c r="D14" s="1"/>
    </row>
    <row r="15" spans="1:4">
      <c r="B15" s="2" t="s">
        <v>5</v>
      </c>
      <c r="C15" s="9">
        <v>1124.0809999999999</v>
      </c>
      <c r="D15" s="1"/>
    </row>
    <row r="16" spans="1:4">
      <c r="B16" s="2" t="s">
        <v>4</v>
      </c>
      <c r="C16" s="9">
        <v>79.043000000000006</v>
      </c>
      <c r="D16" s="1"/>
    </row>
    <row r="17" spans="2:4">
      <c r="B17" s="2" t="s">
        <v>3</v>
      </c>
      <c r="C17" s="9">
        <v>4.7619999999999996</v>
      </c>
      <c r="D17" s="1"/>
    </row>
    <row r="18" spans="2:4">
      <c r="B18" s="2" t="s">
        <v>2</v>
      </c>
      <c r="C18" s="9">
        <v>311.47699999999998</v>
      </c>
      <c r="D18" s="1"/>
    </row>
    <row r="19" spans="2:4">
      <c r="B19" s="11" t="s">
        <v>1</v>
      </c>
      <c r="C19" s="13">
        <v>1458.1189999999999</v>
      </c>
      <c r="D19" s="1"/>
    </row>
    <row r="20" spans="2:4">
      <c r="B20" s="11" t="s">
        <v>0</v>
      </c>
      <c r="C20" s="12">
        <f>SUM(C11:C19)</f>
        <v>2977.482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C17" sqref="C17"/>
    </sheetView>
  </sheetViews>
  <sheetFormatPr defaultRowHeight="15"/>
  <cols>
    <col min="1" max="1" width="26.140625" customWidth="1"/>
    <col min="2" max="2" width="51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25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0</v>
      </c>
      <c r="D14" s="1"/>
    </row>
    <row r="15" spans="1:4">
      <c r="B15" s="2" t="s">
        <v>5</v>
      </c>
      <c r="C15" s="9">
        <v>506.12299999999999</v>
      </c>
      <c r="D15" s="1"/>
    </row>
    <row r="16" spans="1:4">
      <c r="B16" s="2" t="s">
        <v>4</v>
      </c>
      <c r="C16" s="9">
        <v>0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0</v>
      </c>
      <c r="D18" s="1"/>
    </row>
    <row r="19" spans="2:4">
      <c r="B19" s="11" t="s">
        <v>1</v>
      </c>
      <c r="C19" s="13">
        <v>0</v>
      </c>
      <c r="D19" s="1"/>
    </row>
    <row r="20" spans="2:4">
      <c r="B20" s="11" t="s">
        <v>0</v>
      </c>
      <c r="C20" s="12">
        <f>SUM(C11:C19)</f>
        <v>506.12299999999999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ХМАО Белоярский район</vt:lpstr>
      <vt:lpstr>ХМАО Березовский район</vt:lpstr>
      <vt:lpstr>ХМАО г.Югорск</vt:lpstr>
      <vt:lpstr>ХМАО Нефтеюганский район (п. С)</vt:lpstr>
      <vt:lpstr>ХМАО Октябрьский район</vt:lpstr>
      <vt:lpstr>ХМАО Советский район</vt:lpstr>
      <vt:lpstr>ХМАО Сургутский район</vt:lpstr>
      <vt:lpstr>ХМАО Х-Мансийский район</vt:lpstr>
      <vt:lpstr>ХМАО Нижневартовский район </vt:lpstr>
      <vt:lpstr>ХМАО Сургут АГНКС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2022-06-30T08:22:43Z</dcterms:modified>
</cp:coreProperties>
</file>