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tabRatio="857"/>
  </bookViews>
  <sheets>
    <sheet name="ХМАО Белоярский район" sheetId="3" r:id="rId1"/>
    <sheet name="ХМАО Березовский район" sheetId="4" r:id="rId2"/>
    <sheet name="ХМАО г.Югорск" sheetId="7" r:id="rId3"/>
    <sheet name="ХМАО Нефтеюганский район (п. С)" sheetId="8" r:id="rId4"/>
    <sheet name="ХМАО Октябрьский район" sheetId="9" r:id="rId5"/>
    <sheet name="ХМАО Советский район" sheetId="10" r:id="rId6"/>
    <sheet name="ХМАО Сургутский район" sheetId="11" r:id="rId7"/>
    <sheet name="ХМАО Х-Мансийский район" sheetId="12" r:id="rId8"/>
    <sheet name="ХМАО Нижневартовский район " sheetId="13" r:id="rId9"/>
    <sheet name="ХМАО Сургут АГНКС" sheetId="14" r:id="rId10"/>
  </sheets>
  <calcPr calcId="152511"/>
</workbook>
</file>

<file path=xl/calcChain.xml><?xml version="1.0" encoding="utf-8"?>
<calcChain xmlns="http://schemas.openxmlformats.org/spreadsheetml/2006/main">
  <c r="C17" i="9" l="1"/>
  <c r="C16" i="9"/>
  <c r="C14" i="9"/>
  <c r="C15" i="9"/>
  <c r="C14" i="14"/>
  <c r="C16" i="4" l="1"/>
  <c r="C15" i="4"/>
  <c r="C14" i="4"/>
  <c r="C20" i="14" l="1"/>
  <c r="C20" i="13"/>
  <c r="C16" i="7"/>
  <c r="C15" i="7"/>
  <c r="C14" i="7"/>
  <c r="C18" i="3" l="1"/>
  <c r="C15" i="3"/>
  <c r="C14" i="3"/>
  <c r="C14" i="10" l="1"/>
  <c r="C15" i="8"/>
  <c r="C14" i="8"/>
  <c r="C18" i="7"/>
  <c r="C20" i="12" l="1"/>
  <c r="C20" i="11"/>
  <c r="C20" i="4"/>
  <c r="C20" i="3"/>
  <c r="C20" i="10" l="1"/>
  <c r="C20" i="9"/>
  <c r="C20" i="8" l="1"/>
  <c r="C20" i="7"/>
</calcChain>
</file>

<file path=xl/sharedStrings.xml><?xml version="1.0" encoding="utf-8"?>
<sst xmlns="http://schemas.openxmlformats.org/spreadsheetml/2006/main" count="180" uniqueCount="27">
  <si>
    <t>Итого: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</si>
  <si>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</si>
  <si>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</si>
  <si>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</si>
  <si>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</si>
  <si>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</si>
  <si>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</si>
  <si>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</si>
  <si>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</si>
  <si>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</si>
  <si>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</si>
  <si>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t>Объемы газа, тыс.м3</t>
  </si>
  <si>
    <t>Вид тарифа</t>
  </si>
  <si>
    <t>Форма 7</t>
  </si>
  <si>
    <t>к приказу ФАС России</t>
  </si>
  <si>
    <t>Приложение N2</t>
  </si>
  <si>
    <t>от 18.01.2019 N38/19</t>
  </si>
  <si>
    <t>Информация об объемах транспортировки газа АО "Газпром газораспределение Север" за 2021 год в сфере оказания услуг по транспортировке газа по газораспределительным сетям с детализацией по группам газопотребления на территории Ханты-Мансийского Автономного Округа (Белоярский район).</t>
  </si>
  <si>
    <t>Информация об объемах транспортировки газа АО "Газпром газораспределение Север" за 2021 год в сфере оказания услуг по транспортировке газа по газораспределительным сетям с детализацией по группам газопотребления на территории Ханты-Мансийского Автономного Округа (Березовский район).</t>
  </si>
  <si>
    <t>Информация об объемах транспортировки газа АО "Газпром газораспределение Север" за 2021 год в сфере оказания услуг по транспортировке газа по газораспределительным сетям с детализацией по группам газопотребления на территории Ханты-Мансийского Автономного Округа (г. Югорск).</t>
  </si>
  <si>
    <t>Информация об объемах транспортировки газа АО "Газпром газораспределение Север" за 2021 год в сфере оказания услуг по транспортировке газа по газораспределительным сетям с детализацией по группам газопотребления на территории Ханты-Мансийского Автономного Округа в Нефтеюганском районе (п. Салым).</t>
  </si>
  <si>
    <t>Информация об объемах транспортировки газа АО "Газпром газораспределение Север" за 2021 год в сфере оказания услуг по транспортировке газа по газораспределительным сетям с детализацией по группам газопотребления на территории Ханты-Мансийского Автономного Округа (Октябрьский район).</t>
  </si>
  <si>
    <t>Информация об объемах транспортировки газа АО "Газпром газораспределение Север" за 2021 год в сфере оказания услуг по транспортировке газа по газораспределительным сетям с детализацией по группам газопотребления на территории Ханты-Мансийского Автономного Округа (Советский район).</t>
  </si>
  <si>
    <t>Информация об объемах транспортировки газа АО "Газпром газораспределение Север" за 2021 год в сфере оказания услуг по транспортировке газа по газораспределительным сетям с детализацией по группам газопотребления на территории Ханты-Мансийского Автономного Округа (Сургутский район).</t>
  </si>
  <si>
    <t>Информация об объемах транспортировки газа АО "Газпром газораспределение Север" за 2021 год в сфере оказания услуг по транспортировке газа по газораспределительным сетям с детализацией по группам газопотребления на территории Ханты-Мансийского Автономного Округа в Ханты-Мансийском районе.</t>
  </si>
  <si>
    <t>Информация об объемах транспортировки газа АО "Газпром газораспределение Север" за 2021 год в сфере оказания услуг по транспортировке газа по газораспределительным сетям с детализацией по группам газопотребления на территории Ханты-Мансийского Автономного Округа в Нижневартовском районе.</t>
  </si>
  <si>
    <t>Информация об объемах транспортировки газа АО "Газпром газораспределение Север" за 2021 год в сфере оказания услуг по транспортировке газа по газораспределительным сетям с детализацией по группам газопотребления на территории Ханты-Мансийского Автономного Округа в Сургуте.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</si>
</sst>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_-* #,##0_-;\-* #,##0_-;_-* &quot;-&quot;_-;_-@_-"/>
    <numFmt numFmtId="165" formatCode="_-* #,##0.00_-;\-* #,##0.00_-;_-* &quot;-&quot;??_-;_-@_-"/>
    <numFmt numFmtId="166" formatCode="#,##0.000"/>
    <numFmt numFmtId="167" formatCode="_-* #,##0_р_._-;\-* #,##0_р_._-;_-* &quot;-&quot;_р_._-;_-@_-"/>
    <numFmt numFmtId="168" formatCode="_-* #,##0.00_р_._-;\-* #,##0.00_р_._-;_-* &quot;-&quot;??_р_._-;_-@_-"/>
    <numFmt numFmtId="169" formatCode="&quot;$&quot;#,##0_);[Red]\(&quot;$&quot;#,##0\)"/>
    <numFmt numFmtId="170" formatCode="General_)"/>
    <numFmt numFmtId="171" formatCode="0.0"/>
    <numFmt numFmtId="172" formatCode="_-&quot;Ј&quot;* #,##0.00_-;\-&quot;Ј&quot;* #,##0.00_-;_-&quot;Ј&quot;* &quot;-&quot;??_-;_-@_-"/>
    <numFmt numFmtId="173" formatCode="_-* #,##0.00[$€-1]_-;\-* #,##0.00[$€-1]_-;_-* &quot;-&quot;??[$€-1]_-"/>
    <numFmt numFmtId="174" formatCode="#\."/>
    <numFmt numFmtId="175" formatCode="#.##0\.00"/>
    <numFmt numFmtId="176" formatCode="#\.00"/>
    <numFmt numFmtId="177" formatCode="\$#\.00"/>
    <numFmt numFmtId="178" formatCode="%#\.00"/>
  </numFmts>
  <fonts count="6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sz val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10"/>
      <name val="Helv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NTHarmonica"/>
    </font>
    <font>
      <b/>
      <sz val="10"/>
      <name val="Arial Cyr"/>
      <charset val="204"/>
    </font>
    <font>
      <sz val="8"/>
      <name val="Arial Cyr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name val="Arial"/>
      <family val="2"/>
      <charset val="204"/>
    </font>
    <font>
      <sz val="11"/>
      <name val="Times New Roman Cyr"/>
      <family val="1"/>
      <charset val="204"/>
    </font>
    <font>
      <sz val="14"/>
      <name val="Times New Roman Cyr"/>
      <charset val="204"/>
    </font>
    <font>
      <sz val="10"/>
      <name val="Arial"/>
      <family val="2"/>
    </font>
    <font>
      <u/>
      <sz val="10"/>
      <color indexed="12"/>
      <name val="Arial Cyr"/>
      <charset val="204"/>
    </font>
    <font>
      <sz val="20"/>
      <name val="Impact"/>
      <family val="2"/>
    </font>
    <font>
      <sz val="8"/>
      <name val="Arial"/>
      <family val="2"/>
    </font>
    <font>
      <b/>
      <u/>
      <sz val="9"/>
      <color indexed="12"/>
      <name val="Tahoma"/>
      <family val="2"/>
      <charset val="204"/>
    </font>
    <font>
      <sz val="1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44">
    <xf numFmtId="0" fontId="0" fillId="0" borderId="0"/>
    <xf numFmtId="0" fontId="10" fillId="0" borderId="0"/>
    <xf numFmtId="0" fontId="1" fillId="0" borderId="0"/>
    <xf numFmtId="0" fontId="10" fillId="0" borderId="0"/>
    <xf numFmtId="0" fontId="17" fillId="0" borderId="0"/>
    <xf numFmtId="0" fontId="28" fillId="0" borderId="0"/>
    <xf numFmtId="0" fontId="28" fillId="0" borderId="0"/>
    <xf numFmtId="0" fontId="17" fillId="0" borderId="0"/>
    <xf numFmtId="0" fontId="28" fillId="0" borderId="0"/>
    <xf numFmtId="0" fontId="17" fillId="0" borderId="0"/>
    <xf numFmtId="0" fontId="13" fillId="0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59" fillId="0" borderId="0"/>
    <xf numFmtId="0" fontId="59" fillId="0" borderId="0"/>
    <xf numFmtId="0" fontId="13" fillId="0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59" fillId="0" borderId="0"/>
    <xf numFmtId="0" fontId="13" fillId="0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7" fillId="0" borderId="0"/>
    <xf numFmtId="0" fontId="17" fillId="0" borderId="0"/>
    <xf numFmtId="0" fontId="59" fillId="0" borderId="0"/>
    <xf numFmtId="0" fontId="59" fillId="0" borderId="0"/>
    <xf numFmtId="0" fontId="59" fillId="0" borderId="0"/>
    <xf numFmtId="0" fontId="17" fillId="0" borderId="0"/>
    <xf numFmtId="0" fontId="17" fillId="0" borderId="0"/>
    <xf numFmtId="0" fontId="59" fillId="0" borderId="0"/>
    <xf numFmtId="0" fontId="17" fillId="0" borderId="0"/>
    <xf numFmtId="0" fontId="17" fillId="0" borderId="0"/>
    <xf numFmtId="0" fontId="59" fillId="0" borderId="0"/>
    <xf numFmtId="0" fontId="59" fillId="0" borderId="0"/>
    <xf numFmtId="0" fontId="59" fillId="0" borderId="0"/>
    <xf numFmtId="0" fontId="17" fillId="0" borderId="0"/>
    <xf numFmtId="0" fontId="13" fillId="0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28" fillId="0" borderId="0"/>
    <xf numFmtId="0" fontId="28" fillId="0" borderId="0"/>
    <xf numFmtId="0" fontId="1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7" fillId="0" borderId="0"/>
    <xf numFmtId="0" fontId="17" fillId="0" borderId="0"/>
    <xf numFmtId="0" fontId="28" fillId="0" borderId="0"/>
    <xf numFmtId="0" fontId="17" fillId="0" borderId="0"/>
    <xf numFmtId="0" fontId="28" fillId="0" borderId="0"/>
    <xf numFmtId="0" fontId="17" fillId="0" borderId="0"/>
    <xf numFmtId="0" fontId="59" fillId="0" borderId="0"/>
    <xf numFmtId="0" fontId="5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8" fillId="0" borderId="0"/>
    <xf numFmtId="0" fontId="28" fillId="0" borderId="0"/>
    <xf numFmtId="0" fontId="17" fillId="0" borderId="0"/>
    <xf numFmtId="0" fontId="17" fillId="0" borderId="0"/>
    <xf numFmtId="0" fontId="17" fillId="0" borderId="0"/>
    <xf numFmtId="0" fontId="28" fillId="0" borderId="0"/>
    <xf numFmtId="0" fontId="17" fillId="0" borderId="0"/>
    <xf numFmtId="0" fontId="17" fillId="0" borderId="0"/>
    <xf numFmtId="0" fontId="17" fillId="0" borderId="0"/>
    <xf numFmtId="0" fontId="59" fillId="0" borderId="0"/>
    <xf numFmtId="0" fontId="28" fillId="0" borderId="0"/>
    <xf numFmtId="0" fontId="13" fillId="0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9" fillId="0" borderId="0"/>
    <xf numFmtId="0" fontId="59" fillId="0" borderId="0"/>
    <xf numFmtId="0" fontId="59" fillId="0" borderId="0"/>
    <xf numFmtId="0" fontId="13" fillId="0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7" fillId="0" borderId="0"/>
    <xf numFmtId="0" fontId="17" fillId="0" borderId="0"/>
    <xf numFmtId="0" fontId="59" fillId="0" borderId="0"/>
    <xf numFmtId="0" fontId="59" fillId="0" borderId="0"/>
    <xf numFmtId="0" fontId="59" fillId="0" borderId="0"/>
    <xf numFmtId="0" fontId="17" fillId="0" borderId="0"/>
    <xf numFmtId="0" fontId="17" fillId="0" borderId="0"/>
    <xf numFmtId="0" fontId="28" fillId="0" borderId="0"/>
    <xf numFmtId="0" fontId="17" fillId="0" borderId="0"/>
    <xf numFmtId="0" fontId="28" fillId="0" borderId="0"/>
    <xf numFmtId="0" fontId="17" fillId="0" borderId="0"/>
    <xf numFmtId="0" fontId="17" fillId="0" borderId="0"/>
    <xf numFmtId="0" fontId="17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28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13" fillId="0" borderId="0"/>
    <xf numFmtId="0" fontId="28" fillId="0" borderId="0"/>
    <xf numFmtId="0" fontId="28" fillId="0" borderId="0"/>
    <xf numFmtId="175" fontId="29" fillId="0" borderId="0">
      <protection locked="0"/>
    </xf>
    <xf numFmtId="176" fontId="29" fillId="0" borderId="0">
      <protection locked="0"/>
    </xf>
    <xf numFmtId="175" fontId="29" fillId="0" borderId="0">
      <protection locked="0"/>
    </xf>
    <xf numFmtId="176" fontId="29" fillId="0" borderId="0">
      <protection locked="0"/>
    </xf>
    <xf numFmtId="177" fontId="29" fillId="0" borderId="0">
      <protection locked="0"/>
    </xf>
    <xf numFmtId="174" fontId="29" fillId="0" borderId="2">
      <protection locked="0"/>
    </xf>
    <xf numFmtId="174" fontId="30" fillId="0" borderId="0">
      <protection locked="0"/>
    </xf>
    <xf numFmtId="174" fontId="30" fillId="0" borderId="0">
      <protection locked="0"/>
    </xf>
    <xf numFmtId="174" fontId="29" fillId="0" borderId="2">
      <protection locked="0"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3" borderId="0" applyNumberFormat="0" applyBorder="0" applyAlignment="0" applyProtection="0"/>
    <xf numFmtId="0" fontId="34" fillId="20" borderId="3" applyNumberFormat="0" applyAlignment="0" applyProtection="0"/>
    <xf numFmtId="0" fontId="35" fillId="21" borderId="4" applyNumberFormat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3" fontId="2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71" fontId="37" fillId="0" borderId="0" applyFill="0" applyBorder="0" applyAlignment="0" applyProtection="0"/>
    <xf numFmtId="171" fontId="38" fillId="0" borderId="0" applyFill="0" applyBorder="0" applyAlignment="0" applyProtection="0"/>
    <xf numFmtId="171" fontId="39" fillId="0" borderId="0" applyFill="0" applyBorder="0" applyAlignment="0" applyProtection="0"/>
    <xf numFmtId="171" fontId="40" fillId="0" borderId="0" applyFill="0" applyBorder="0" applyAlignment="0" applyProtection="0"/>
    <xf numFmtId="171" fontId="41" fillId="0" borderId="0" applyFill="0" applyBorder="0" applyAlignment="0" applyProtection="0"/>
    <xf numFmtId="171" fontId="42" fillId="0" borderId="0" applyFill="0" applyBorder="0" applyAlignment="0" applyProtection="0"/>
    <xf numFmtId="171" fontId="43" fillId="0" borderId="0" applyFill="0" applyBorder="0" applyAlignment="0" applyProtection="0"/>
    <xf numFmtId="0" fontId="44" fillId="4" borderId="0" applyNumberFormat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7" borderId="3" applyNumberFormat="0" applyAlignment="0" applyProtection="0"/>
    <xf numFmtId="0" fontId="49" fillId="0" borderId="8" applyNumberFormat="0" applyFill="0" applyAlignment="0" applyProtection="0"/>
    <xf numFmtId="0" fontId="50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0" borderId="0"/>
    <xf numFmtId="0" fontId="10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1" fillId="0" borderId="0"/>
    <xf numFmtId="0" fontId="18" fillId="0" borderId="0"/>
    <xf numFmtId="0" fontId="17" fillId="0" borderId="0"/>
    <xf numFmtId="0" fontId="14" fillId="23" borderId="9" applyNumberFormat="0" applyFont="0" applyAlignment="0" applyProtection="0"/>
    <xf numFmtId="0" fontId="52" fillId="20" borderId="10" applyNumberFormat="0" applyAlignment="0" applyProtection="0"/>
    <xf numFmtId="0" fontId="19" fillId="0" borderId="0" applyNumberFormat="0">
      <alignment horizontal="left"/>
    </xf>
    <xf numFmtId="0" fontId="17" fillId="0" borderId="0"/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170" fontId="20" fillId="0" borderId="12">
      <protection locked="0"/>
    </xf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52" fillId="20" borderId="10" applyNumberFormat="0" applyAlignment="0" applyProtection="0"/>
    <xf numFmtId="0" fontId="52" fillId="20" borderId="10" applyNumberFormat="0" applyAlignment="0" applyProtection="0"/>
    <xf numFmtId="0" fontId="52" fillId="20" borderId="10" applyNumberFormat="0" applyAlignment="0" applyProtection="0"/>
    <xf numFmtId="0" fontId="34" fillId="20" borderId="3" applyNumberFormat="0" applyAlignment="0" applyProtection="0"/>
    <xf numFmtId="0" fontId="34" fillId="20" borderId="3" applyNumberFormat="0" applyAlignment="0" applyProtection="0"/>
    <xf numFmtId="0" fontId="34" fillId="20" borderId="3" applyNumberFormat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Border="0">
      <alignment horizontal="center" vertical="center" wrapText="1"/>
    </xf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1" fillId="0" borderId="0">
      <alignment vertical="top"/>
    </xf>
    <xf numFmtId="0" fontId="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13" applyBorder="0">
      <alignment horizontal="center" vertical="center" wrapText="1"/>
    </xf>
    <xf numFmtId="170" fontId="21" fillId="24" borderId="12"/>
    <xf numFmtId="4" fontId="14" fillId="25" borderId="1" applyBorder="0">
      <alignment horizontal="right"/>
    </xf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35" fillId="21" borderId="4" applyNumberFormat="0" applyAlignment="0" applyProtection="0"/>
    <xf numFmtId="0" fontId="23" fillId="0" borderId="0">
      <alignment horizontal="center" vertical="top" wrapText="1"/>
    </xf>
    <xf numFmtId="0" fontId="24" fillId="0" borderId="0">
      <alignment horizontal="centerContinuous" vertical="center" wrapText="1"/>
    </xf>
    <xf numFmtId="0" fontId="22" fillId="26" borderId="0" applyFill="0">
      <alignment wrapText="1"/>
    </xf>
    <xf numFmtId="0" fontId="22" fillId="26" borderId="0" applyFill="0">
      <alignment wrapText="1"/>
    </xf>
    <xf numFmtId="0" fontId="22" fillId="26" borderId="0" applyFill="0">
      <alignment wrapText="1"/>
    </xf>
    <xf numFmtId="0" fontId="22" fillId="26" borderId="0" applyFill="0">
      <alignment wrapText="1"/>
    </xf>
    <xf numFmtId="0" fontId="22" fillId="26" borderId="0" applyFill="0">
      <alignment wrapText="1"/>
    </xf>
    <xf numFmtId="0" fontId="22" fillId="26" borderId="0" applyFill="0">
      <alignment wrapText="1"/>
    </xf>
    <xf numFmtId="0" fontId="22" fillId="26" borderId="0" applyFill="0">
      <alignment wrapText="1"/>
    </xf>
    <xf numFmtId="0" fontId="22" fillId="26" borderId="0" applyFill="0">
      <alignment wrapText="1"/>
    </xf>
    <xf numFmtId="0" fontId="22" fillId="26" borderId="0" applyFill="0">
      <alignment wrapText="1"/>
    </xf>
    <xf numFmtId="0" fontId="22" fillId="26" borderId="0" applyFill="0">
      <alignment wrapText="1"/>
    </xf>
    <xf numFmtId="166" fontId="26" fillId="26" borderId="1">
      <alignment wrapText="1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49" fontId="14" fillId="0" borderId="0" applyBorder="0">
      <alignment vertical="top"/>
    </xf>
    <xf numFmtId="0" fontId="10" fillId="0" borderId="0"/>
    <xf numFmtId="0" fontId="10" fillId="0" borderId="0"/>
    <xf numFmtId="0" fontId="13" fillId="0" borderId="0"/>
    <xf numFmtId="0" fontId="58" fillId="0" borderId="0"/>
    <xf numFmtId="0" fontId="58" fillId="0" borderId="0"/>
    <xf numFmtId="0" fontId="10" fillId="0" borderId="0"/>
    <xf numFmtId="0" fontId="62" fillId="0" borderId="0"/>
    <xf numFmtId="0" fontId="62" fillId="0" borderId="0"/>
    <xf numFmtId="0" fontId="9" fillId="0" borderId="0"/>
    <xf numFmtId="49" fontId="14" fillId="0" borderId="0" applyBorder="0">
      <alignment vertical="top"/>
    </xf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171" fontId="57" fillId="25" borderId="14" applyNumberFormat="0" applyBorder="0" applyAlignment="0">
      <alignment vertical="center"/>
      <protection locked="0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" fillId="23" borderId="9" applyNumberFormat="0" applyFont="0" applyAlignment="0" applyProtection="0"/>
    <xf numFmtId="0" fontId="13" fillId="23" borderId="9" applyNumberFormat="0" applyFont="0" applyAlignment="0" applyProtection="0"/>
    <xf numFmtId="0" fontId="13" fillId="23" borderId="9" applyNumberFormat="0" applyFont="0" applyAlignment="0" applyProtection="0"/>
    <xf numFmtId="0" fontId="13" fillId="23" borderId="9" applyNumberFormat="0" applyFont="0" applyAlignment="0" applyProtection="0"/>
    <xf numFmtId="0" fontId="13" fillId="23" borderId="9" applyNumberFormat="0" applyFont="0" applyAlignment="0" applyProtection="0"/>
    <xf numFmtId="0" fontId="10" fillId="23" borderId="9" applyNumberFormat="0" applyFont="0" applyAlignment="0" applyProtection="0"/>
    <xf numFmtId="9" fontId="20" fillId="0" borderId="0" applyFill="0" applyBorder="0" applyAlignment="0" applyProtection="0"/>
    <xf numFmtId="9" fontId="10" fillId="0" borderId="0" applyFont="0" applyFill="0" applyBorder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17" fillId="0" borderId="0"/>
    <xf numFmtId="171" fontId="22" fillId="0" borderId="0" applyFill="0" applyBorder="0" applyAlignment="0" applyProtection="0"/>
    <xf numFmtId="171" fontId="22" fillId="0" borderId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9" fontId="22" fillId="0" borderId="0">
      <alignment horizontal="center"/>
    </xf>
    <xf numFmtId="49" fontId="22" fillId="0" borderId="0">
      <alignment horizontal="center"/>
    </xf>
    <xf numFmtId="167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168" fontId="3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4" fontId="14" fillId="26" borderId="0" applyBorder="0">
      <alignment horizontal="right"/>
    </xf>
    <xf numFmtId="4" fontId="14" fillId="27" borderId="15" applyBorder="0">
      <alignment horizontal="right"/>
    </xf>
    <xf numFmtId="4" fontId="14" fillId="26" borderId="1" applyFont="0" applyBorder="0">
      <alignment horizontal="right"/>
    </xf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178" fontId="29" fillId="0" borderId="0">
      <protection locked="0"/>
    </xf>
    <xf numFmtId="0" fontId="1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right" wrapText="1"/>
    </xf>
    <xf numFmtId="166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66" fontId="5" fillId="0" borderId="1" xfId="0" applyNumberFormat="1" applyFon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4" fontId="7" fillId="0" borderId="0" xfId="0" applyNumberFormat="1" applyFont="1"/>
    <xf numFmtId="166" fontId="8" fillId="0" borderId="0" xfId="0" applyNumberFormat="1" applyFont="1"/>
    <xf numFmtId="166" fontId="0" fillId="0" borderId="0" xfId="0" applyNumberFormat="1"/>
    <xf numFmtId="0" fontId="0" fillId="0" borderId="0" xfId="0" applyAlignment="1">
      <alignment wrapText="1"/>
    </xf>
    <xf numFmtId="166" fontId="64" fillId="0" borderId="1" xfId="0" applyNumberFormat="1" applyFont="1" applyBorder="1" applyAlignment="1">
      <alignment horizontal="center"/>
    </xf>
    <xf numFmtId="166" fontId="2" fillId="0" borderId="0" xfId="0" applyNumberFormat="1" applyFont="1"/>
    <xf numFmtId="0" fontId="4" fillId="0" borderId="0" xfId="0" applyFont="1" applyAlignment="1">
      <alignment horizontal="center" vertical="center" wrapText="1"/>
    </xf>
  </cellXfs>
  <cellStyles count="444">
    <cellStyle name=" 1" xfId="4"/>
    <cellStyle name="_2.1.10 Расходы на содержание зданий" xfId="5"/>
    <cellStyle name="_2.1.11 Прочие материалы" xfId="6"/>
    <cellStyle name="_2.2 Проект Штатное Орловский филиал с 01.01.07" xfId="7"/>
    <cellStyle name="_2.5.3 Страхование" xfId="8"/>
    <cellStyle name="_4. Бюджетные формы ОАО ГПРГ" xfId="9"/>
    <cellStyle name="_4. Бюджетные формы ОАО ГПРГ_Бюджетные формы 2008 план 30.08.07" xfId="10"/>
    <cellStyle name="_4. Бюджетные формы ОАО ГПРГ_Бюджетные формы 2008 план 30.08.07_Книга1" xfId="11"/>
    <cellStyle name="_4. Бюджетные формы ОАО ГПРГ_Бюджетные формы 2008 план 30.08.07_Приложение 1_Бюджетные формы" xfId="12"/>
    <cellStyle name="_4. Бюджетные формы ОАО ГПРГ_Бюджетные формы 2008 план 30.08.07_Приложение 2_Расшифровки" xfId="13"/>
    <cellStyle name="_4. Бюджетные формы ОАО ГПРГ_Бюджетные формы 2008 план 30.08.07_Форма 9 3 2009 г " xfId="14"/>
    <cellStyle name="_4. Бюджетные формы ОАО ГПРГ_Бюджетные формы 2008 план 30.08.07_Форма 9 3 2009 г  (2)" xfId="15"/>
    <cellStyle name="_4. Бюджетные формы ОАО ГПРГ_Бюджетные формы 2008 план 30.08.07_ЧП нараст итогом" xfId="16"/>
    <cellStyle name="_4. Бюджетные формы ОАО ГПРГ_Бюджетные формы 2008 план 31.08.07" xfId="17"/>
    <cellStyle name="_4. Бюджетные формы ОАО ГПРГ_Бюджетные формы 2008 план 31.08.07_Книга1" xfId="18"/>
    <cellStyle name="_4. Бюджетные формы ОАО ГПРГ_Бюджетные формы 2008 план 31.08.07_Приложение 1_Бюджетные формы" xfId="19"/>
    <cellStyle name="_4. Бюджетные формы ОАО ГПРГ_Бюджетные формы 2008 план 31.08.07_Приложение 2_Расшифровки" xfId="20"/>
    <cellStyle name="_4. Бюджетные формы ОАО ГПРГ_Бюджетные формы 2008 план 31.08.07_Форма 9 3 2009 г " xfId="21"/>
    <cellStyle name="_4. Бюджетные формы ОАО ГПРГ_Бюджетные формы 2008 план 31.08.07_Форма 9 3 2009 г  (2)" xfId="22"/>
    <cellStyle name="_4. Бюджетные формы ОАО ГПРГ_Бюджетные формы 2008 план 31.08.07_ЧП нараст итогом" xfId="23"/>
    <cellStyle name="_4. Бюджетные формы ОАО ГПРГ_Форма 9 3 2009 г " xfId="24"/>
    <cellStyle name="_4. Бюджетные формы ОАО ГПРГ_Форма 9 3 2009 г  (2)" xfId="25"/>
    <cellStyle name="_9 4" xfId="26"/>
    <cellStyle name="_9 4_Книга1" xfId="27"/>
    <cellStyle name="_9 4_Приложение 1_Бюджетные формы" xfId="28"/>
    <cellStyle name="_9 4_Приложение 2_Расшифровки" xfId="29"/>
    <cellStyle name="_9 4_Форма 9 3 2009 г " xfId="30"/>
    <cellStyle name="_9 4_Форма 9 3 2009 г  (2)" xfId="31"/>
    <cellStyle name="_9 4_ЧП нараст итогом" xfId="32"/>
    <cellStyle name="_Анализатор_регламент_vr3" xfId="33"/>
    <cellStyle name="_Анализатор_регламент_vr3_Бюджетные формы 2008 план 30.08.07" xfId="34"/>
    <cellStyle name="_Анализатор_регламент_vr3_Бюджетные формы 2008 план 30.08.07_Книга1" xfId="35"/>
    <cellStyle name="_Анализатор_регламент_vr3_Бюджетные формы 2008 план 30.08.07_Приложение 1_Бюджетные формы" xfId="36"/>
    <cellStyle name="_Анализатор_регламент_vr3_Бюджетные формы 2008 план 30.08.07_Приложение 2_Расшифровки" xfId="37"/>
    <cellStyle name="_Анализатор_регламент_vr3_Бюджетные формы 2008 план 30.08.07_Форма 9 3 2009 г " xfId="38"/>
    <cellStyle name="_Анализатор_регламент_vr3_Бюджетные формы 2008 план 30.08.07_Форма 9 3 2009 г  (2)" xfId="39"/>
    <cellStyle name="_Анализатор_регламент_vr3_Бюджетные формы 2008 план 30.08.07_ЧП нараст итогом" xfId="40"/>
    <cellStyle name="_Анализатор_регламент_vr3_Бюджетные формы 2008 план 31.08.07" xfId="41"/>
    <cellStyle name="_Анализатор_регламент_vr3_Бюджетные формы 2008 план 31.08.07_Книга1" xfId="42"/>
    <cellStyle name="_Анализатор_регламент_vr3_Бюджетные формы 2008 план 31.08.07_Приложение 1_Бюджетные формы" xfId="43"/>
    <cellStyle name="_Анализатор_регламент_vr3_Бюджетные формы 2008 план 31.08.07_Приложение 2_Расшифровки" xfId="44"/>
    <cellStyle name="_Анализатор_регламент_vr3_Бюджетные формы 2008 план 31.08.07_Форма 9 3 2009 г " xfId="45"/>
    <cellStyle name="_Анализатор_регламент_vr3_Бюджетные формы 2008 план 31.08.07_Форма 9 3 2009 г  (2)" xfId="46"/>
    <cellStyle name="_Анализатор_регламент_vr3_Бюджетные формы 2008 план 31.08.07_ЧП нараст итогом" xfId="47"/>
    <cellStyle name="_Анализатор_регламент_vr3_Книга1" xfId="48"/>
    <cellStyle name="_Анализатор_регламент_vr3_Приложение 1_Бюджетные формы" xfId="49"/>
    <cellStyle name="_Анализатор_регламент_vr3_Приложение 2_Расшифровки" xfId="50"/>
    <cellStyle name="_Анализатор_регламент_vr3_Форма 9 3 2009 г " xfId="51"/>
    <cellStyle name="_Анализатор_регламент_vr3_Форма 9 3 2009 г  (2)" xfId="52"/>
    <cellStyle name="_Анализатор_регламент_vr3_ЧП нараст итогом" xfId="53"/>
    <cellStyle name="_БДР_формулы_2007_2(нов)" xfId="54"/>
    <cellStyle name="_Бюджетные формы 2008 ГПРГ(ГРО) план год" xfId="55"/>
    <cellStyle name="_Бюджетные формы 2008 ГПРГ(ГРО) план год_Книга1" xfId="56"/>
    <cellStyle name="_Бюджетные формы 2008 ГПРГ(ГРО) план год_Приложение 1_Бюджетные формы" xfId="57"/>
    <cellStyle name="_Бюджетные формы 2008 ГПРГ(ГРО) план год_Приложение 2_Расшифровки" xfId="58"/>
    <cellStyle name="_Бюджетные формы 2008 ГПРГ(ГРО) план год_Форма 9 3 2009 г " xfId="59"/>
    <cellStyle name="_Бюджетные формы 2008 ГПРГ(ГРО) план год_Форма 9 3 2009 г  (2)" xfId="60"/>
    <cellStyle name="_Бюджетные формы 2008 ГПРГ(ГРО) план год_ЧП нараст итогом" xfId="61"/>
    <cellStyle name="_Бюджетные формы 2008 с кооректировкой" xfId="62"/>
    <cellStyle name="_Бюджетные формы 2008 с кооректировкой_Книга1" xfId="63"/>
    <cellStyle name="_Бюджетные формы 2008 с кооректировкой_Приложение 1_Бюджетные формы" xfId="64"/>
    <cellStyle name="_Бюджетные формы 2008 с кооректировкой_Приложение 2_Расшифровки" xfId="65"/>
    <cellStyle name="_Бюджетные формы 2008 с кооректировкой_Форма 9 3 2009 г " xfId="66"/>
    <cellStyle name="_Бюджетные формы 2008 с кооректировкой_Форма 9 3 2009 г  (2)" xfId="67"/>
    <cellStyle name="_Бюджетные формы 2008 с кооректировкой_ЧП нараст итогом" xfId="68"/>
    <cellStyle name="_ВДГО" xfId="69"/>
    <cellStyle name="_ВДГО_МатерЗатрВФ" xfId="70"/>
    <cellStyle name="_ВДГО_ПланВФ+2010 г.с доп." xfId="71"/>
    <cellStyle name="_ВДГО_Приложение 1_Бюджетные формы" xfId="72"/>
    <cellStyle name="_ВДГО_ПрочЗатрВФ" xfId="73"/>
    <cellStyle name="_ВДГО_Расчет ОНА,ОНО" xfId="74"/>
    <cellStyle name="_ВО ОП ТЭС-ОТ- 2007" xfId="75"/>
    <cellStyle name="_ВФ ОАО ТЭС-ОТ- 2009" xfId="76"/>
    <cellStyle name="_Дивиденды ГРО 2008 для ПЭУ" xfId="77"/>
    <cellStyle name="_Для Светы" xfId="78"/>
    <cellStyle name="_Договор аренды ЯЭ с разбивкой" xfId="79"/>
    <cellStyle name="_Доходы Арх.Ф" xfId="80"/>
    <cellStyle name="_Доходы Упр" xfId="81"/>
    <cellStyle name="_измененные формы для беляева" xfId="82"/>
    <cellStyle name="_измененные формы для беляева_Форма 9 3 2009 г " xfId="83"/>
    <cellStyle name="_измененные формы для беляева_Форма 9 3 2009 г  (2)" xfId="84"/>
    <cellStyle name="_Книга1" xfId="85"/>
    <cellStyle name="_Книга2" xfId="86"/>
    <cellStyle name="_Коммунальные услуги Арх.Ф" xfId="87"/>
    <cellStyle name="_Копия Расчёт процентов по договорам займа (по бухгалтерии)" xfId="88"/>
    <cellStyle name="_Копия субаренда_филиалы (3)" xfId="89"/>
    <cellStyle name="_Корректировка Упр" xfId="90"/>
    <cellStyle name="_КОРРЕКТИРОВКА_коммуналка_ГПРГ" xfId="91"/>
    <cellStyle name="_Мат.затраты  Упр" xfId="92"/>
    <cellStyle name="_МатерЗатрВФ" xfId="93"/>
    <cellStyle name="_Материалы Арх.Ф" xfId="94"/>
    <cellStyle name="_Налоги" xfId="95"/>
    <cellStyle name="_оборудование" xfId="96"/>
    <cellStyle name="_ОТ ИД 2009" xfId="97"/>
    <cellStyle name="_План 2008 г. (Арх.Ф.)" xfId="98"/>
    <cellStyle name="_ПЛАН НА ГОД" xfId="99"/>
    <cellStyle name="_Приложение 1_Бюджетные формы" xfId="100"/>
    <cellStyle name="_Приложение 1_Бюджетные формы 2008 ГПРГ(ГРО) план год" xfId="101"/>
    <cellStyle name="_Приложение 2_Расшифровки" xfId="102"/>
    <cellStyle name="_Приложение 4_Расшифровки" xfId="103"/>
    <cellStyle name="_Приложение 4_Расшифровки_Книга1" xfId="104"/>
    <cellStyle name="_Приложение 4_Расшифровки_Приложение 1_Бюджетные формы" xfId="105"/>
    <cellStyle name="_Приложение 4_Расшифровки_Приложение 2_Расшифровки" xfId="106"/>
    <cellStyle name="_Приложение 4_Расшифровки_Форма 9 3 2009 г " xfId="107"/>
    <cellStyle name="_Приложение 4_Расшифровки_Форма 9 3 2009 г  (2)" xfId="108"/>
    <cellStyle name="_Приложение 4_Расшифровки_ЧП нараст итогом" xfId="109"/>
    <cellStyle name="_проч в проч" xfId="110"/>
    <cellStyle name="_проч усл стор орг" xfId="111"/>
    <cellStyle name="_ПрочЗатрВФ" xfId="112"/>
    <cellStyle name="_Прочие затраты Упр" xfId="113"/>
    <cellStyle name="_Прочие материал.расх. Арх.Ф" xfId="114"/>
    <cellStyle name="_Прочие материалы Арх.Ф" xfId="115"/>
    <cellStyle name="_Расчет дохода УКС на 2007г" xfId="116"/>
    <cellStyle name="_Свод БДДС на 2007" xfId="117"/>
    <cellStyle name="_Свод по кор 4 кв для Соколовой ТВ" xfId="118"/>
    <cellStyle name="_Свод табл доходов на 2005 год" xfId="119"/>
    <cellStyle name="_Свод табл доходов на 2005 год_Форма 9 3 2009 г " xfId="120"/>
    <cellStyle name="_Свод табл доходов на 2005 год_Форма 9 3 2009 г  (2)" xfId="121"/>
    <cellStyle name="_Сводный отчет о ДДС" xfId="122"/>
    <cellStyle name="_Сводный отчет о ДДС_Бюджетные формы 2008 план 30.08.07" xfId="123"/>
    <cellStyle name="_Сводный отчет о ДДС_Бюджетные формы 2008 план 30.08.07_Книга1" xfId="124"/>
    <cellStyle name="_Сводный отчет о ДДС_Бюджетные формы 2008 план 30.08.07_Приложение 1_Бюджетные формы" xfId="125"/>
    <cellStyle name="_Сводный отчет о ДДС_Бюджетные формы 2008 план 30.08.07_Приложение 2_Расшифровки" xfId="126"/>
    <cellStyle name="_Сводный отчет о ДДС_Бюджетные формы 2008 план 30.08.07_Форма 9 3 2009 г " xfId="127"/>
    <cellStyle name="_Сводный отчет о ДДС_Бюджетные формы 2008 план 30.08.07_Форма 9 3 2009 г  (2)" xfId="128"/>
    <cellStyle name="_Сводный отчет о ДДС_Бюджетные формы 2008 план 30.08.07_ЧП нараст итогом" xfId="129"/>
    <cellStyle name="_Сводный отчет о ДДС_Бюджетные формы 2008 план 31.08.07" xfId="130"/>
    <cellStyle name="_Сводный отчет о ДДС_Бюджетные формы 2008 план 31.08.07_Книга1" xfId="131"/>
    <cellStyle name="_Сводный отчет о ДДС_Бюджетные формы 2008 план 31.08.07_Приложение 1_Бюджетные формы" xfId="132"/>
    <cellStyle name="_Сводный отчет о ДДС_Бюджетные формы 2008 план 31.08.07_Приложение 2_Расшифровки" xfId="133"/>
    <cellStyle name="_Сводный отчет о ДДС_Бюджетные формы 2008 план 31.08.07_Форма 9 3 2009 г " xfId="134"/>
    <cellStyle name="_Сводный отчет о ДДС_Бюджетные формы 2008 план 31.08.07_Форма 9 3 2009 г  (2)" xfId="135"/>
    <cellStyle name="_Сводный отчет о ДДС_Бюджетные формы 2008 план 31.08.07_ЧП нараст итогом" xfId="136"/>
    <cellStyle name="_Сводный отчет о ДДС_Книга1" xfId="137"/>
    <cellStyle name="_Сводный отчет о ДДС_Приложение 1_Бюджетные формы" xfId="138"/>
    <cellStyle name="_Сводный отчет о ДДС_Приложение 2_Расшифровки" xfId="139"/>
    <cellStyle name="_Сводный отчет о ДДС_Форма 9 3 2009 г " xfId="140"/>
    <cellStyle name="_Сводный отчет о ДДС_Форма 9 3 2009 г  (2)" xfId="141"/>
    <cellStyle name="_Сводный отчет о ДДС_ЧП нараст итогом" xfId="142"/>
    <cellStyle name="_Содержание зданий Арх.Ф" xfId="143"/>
    <cellStyle name="_Содержание офиса" xfId="144"/>
    <cellStyle name="_Страхование Арх.Ф" xfId="145"/>
    <cellStyle name="_Услуги связи" xfId="146"/>
    <cellStyle name="_Факт (Астр. филиал)" xfId="147"/>
    <cellStyle name="_Факт (Управление)" xfId="148"/>
    <cellStyle name="_Факт 9 мес. (Архангельский филиал)" xfId="149"/>
    <cellStyle name="_Форма 10 ГРО" xfId="150"/>
    <cellStyle name="_Форма 10 ГРО_Форма 9 3 2009 г " xfId="151"/>
    <cellStyle name="_Форма 10 ГРО_Форма 9 3 2009 г  (2)" xfId="152"/>
    <cellStyle name="_Форма 9 3 2008 год (2)" xfId="153"/>
    <cellStyle name="_Форма 9 3 2009 г " xfId="154"/>
    <cellStyle name="_Форма 9.3 2008 год" xfId="155"/>
    <cellStyle name="_ФОТ для бюджета МОФ (форма 9.3)" xfId="156"/>
    <cellStyle name="_ЧП нараст итогом" xfId="157"/>
    <cellStyle name="_Шаблон 9_3 ГПРГ" xfId="158"/>
    <cellStyle name="_Шаблон 9_3 ГПРГ_МатерЗатрВФ" xfId="159"/>
    <cellStyle name="_Шаблон 9_3 ГПРГ_ПланВФ+2010 г.с доп." xfId="160"/>
    <cellStyle name="_Шаблон 9_3 ГПРГ_Расчет ОНА,ОНО" xfId="161"/>
    <cellStyle name="_Шаблон формы 9 3 ГПРГ план" xfId="162"/>
    <cellStyle name="_Шаблон формы 9 3 ГПРГ план (2)" xfId="163"/>
    <cellStyle name="_Шаблон формы 9 3 ГПРГ план (2)_Форма 9 3 2009 г " xfId="164"/>
    <cellStyle name="_Шаблон формы 9 3 ГПРГ план (2)_Форма 9 3 2009 г  (2)" xfId="165"/>
    <cellStyle name="_Шаблон формы 9 3 ГПРГ план_Форма 9 3 2009 г " xfId="166"/>
    <cellStyle name="_Шаблон формы 9 3 ГПРГ план_Форма 9 3 2009 г  (2)" xfId="167"/>
    <cellStyle name="_Шаблон формы 9 3 ГПРГ факт" xfId="168"/>
    <cellStyle name="_Шаблон формы 9 3 ГПРГ факт_Форма 9 3 2009 г " xfId="169"/>
    <cellStyle name="_Шаблон формы 9 3 ГПРГ факт_Форма 9 3 2009 г  (2)" xfId="170"/>
    <cellStyle name="_экон.форм-т ВО 1 с разбивкой" xfId="171"/>
    <cellStyle name="_Юр услуги" xfId="172"/>
    <cellStyle name="”€ќђќ‘ћ‚›‰" xfId="173"/>
    <cellStyle name="”€љ‘€ђћ‚ђќќ›‰" xfId="174"/>
    <cellStyle name="”ќђќ‘ћ‚›‰" xfId="175"/>
    <cellStyle name="”љ‘ђћ‚ђќќ›‰" xfId="176"/>
    <cellStyle name="„…ќ…†ќ›‰" xfId="177"/>
    <cellStyle name="€’ћѓћ‚›‰" xfId="178"/>
    <cellStyle name="‡ђѓћ‹ћ‚ћљ1" xfId="179"/>
    <cellStyle name="‡ђѓћ‹ћ‚ћљ2" xfId="180"/>
    <cellStyle name="’ћѓћ‚›‰" xfId="181"/>
    <cellStyle name="20% - Accent1" xfId="182"/>
    <cellStyle name="20% - Accent2" xfId="183"/>
    <cellStyle name="20% - Accent3" xfId="184"/>
    <cellStyle name="20% - Accent4" xfId="185"/>
    <cellStyle name="20% - Accent5" xfId="186"/>
    <cellStyle name="20% - Accent6" xfId="187"/>
    <cellStyle name="20% - Акцент1 2" xfId="189"/>
    <cellStyle name="20% - Акцент1 3" xfId="190"/>
    <cellStyle name="20% - Акцент1 4" xfId="188"/>
    <cellStyle name="20% - Акцент2 2" xfId="192"/>
    <cellStyle name="20% - Акцент2 3" xfId="193"/>
    <cellStyle name="20% - Акцент2 4" xfId="191"/>
    <cellStyle name="20% - Акцент3 2" xfId="195"/>
    <cellStyle name="20% - Акцент3 3" xfId="196"/>
    <cellStyle name="20% - Акцент3 4" xfId="194"/>
    <cellStyle name="20% - Акцент4 2" xfId="198"/>
    <cellStyle name="20% - Акцент4 3" xfId="199"/>
    <cellStyle name="20% - Акцент4 4" xfId="197"/>
    <cellStyle name="20% - Акцент5 2" xfId="201"/>
    <cellStyle name="20% - Акцент5 3" xfId="202"/>
    <cellStyle name="20% - Акцент5 4" xfId="200"/>
    <cellStyle name="20% - Акцент6 2" xfId="204"/>
    <cellStyle name="20% - Акцент6 3" xfId="205"/>
    <cellStyle name="20% - Акцент6 4" xfId="203"/>
    <cellStyle name="40% - Accent1" xfId="206"/>
    <cellStyle name="40% - Accent2" xfId="207"/>
    <cellStyle name="40% - Accent3" xfId="208"/>
    <cellStyle name="40% - Accent4" xfId="209"/>
    <cellStyle name="40% - Accent5" xfId="210"/>
    <cellStyle name="40% - Accent6" xfId="211"/>
    <cellStyle name="40% - Акцент1 2" xfId="213"/>
    <cellStyle name="40% - Акцент1 3" xfId="214"/>
    <cellStyle name="40% - Акцент1 4" xfId="212"/>
    <cellStyle name="40% - Акцент2 2" xfId="216"/>
    <cellStyle name="40% - Акцент2 3" xfId="217"/>
    <cellStyle name="40% - Акцент2 4" xfId="215"/>
    <cellStyle name="40% - Акцент3 2" xfId="219"/>
    <cellStyle name="40% - Акцент3 3" xfId="220"/>
    <cellStyle name="40% - Акцент3 4" xfId="218"/>
    <cellStyle name="40% - Акцент4 2" xfId="222"/>
    <cellStyle name="40% - Акцент4 3" xfId="223"/>
    <cellStyle name="40% - Акцент4 4" xfId="221"/>
    <cellStyle name="40% - Акцент5 2" xfId="225"/>
    <cellStyle name="40% - Акцент5 3" xfId="226"/>
    <cellStyle name="40% - Акцент5 4" xfId="224"/>
    <cellStyle name="40% - Акцент6 2" xfId="228"/>
    <cellStyle name="40% - Акцент6 3" xfId="229"/>
    <cellStyle name="40% - Акцент6 4" xfId="227"/>
    <cellStyle name="60% - Accent1" xfId="230"/>
    <cellStyle name="60% - Accent2" xfId="231"/>
    <cellStyle name="60% - Accent3" xfId="232"/>
    <cellStyle name="60% - Accent4" xfId="233"/>
    <cellStyle name="60% - Accent5" xfId="234"/>
    <cellStyle name="60% - Accent6" xfId="235"/>
    <cellStyle name="60% - Акцент1 2" xfId="237"/>
    <cellStyle name="60% - Акцент1 3" xfId="238"/>
    <cellStyle name="60% - Акцент1 4" xfId="236"/>
    <cellStyle name="60% - Акцент2 2" xfId="240"/>
    <cellStyle name="60% - Акцент2 3" xfId="241"/>
    <cellStyle name="60% - Акцент2 4" xfId="239"/>
    <cellStyle name="60% - Акцент3 2" xfId="243"/>
    <cellStyle name="60% - Акцент3 3" xfId="244"/>
    <cellStyle name="60% - Акцент3 4" xfId="242"/>
    <cellStyle name="60% - Акцент4 2" xfId="246"/>
    <cellStyle name="60% - Акцент4 3" xfId="247"/>
    <cellStyle name="60% - Акцент4 4" xfId="245"/>
    <cellStyle name="60% - Акцент5 2" xfId="249"/>
    <cellStyle name="60% - Акцент5 3" xfId="250"/>
    <cellStyle name="60% - Акцент5 4" xfId="248"/>
    <cellStyle name="60% - Акцент6 2" xfId="252"/>
    <cellStyle name="60% - Акцент6 3" xfId="253"/>
    <cellStyle name="60% - Акцент6 4" xfId="251"/>
    <cellStyle name="Accent1" xfId="254"/>
    <cellStyle name="Accent2" xfId="255"/>
    <cellStyle name="Accent3" xfId="256"/>
    <cellStyle name="Accent4" xfId="257"/>
    <cellStyle name="Accent5" xfId="258"/>
    <cellStyle name="Accent6" xfId="259"/>
    <cellStyle name="Bad" xfId="260"/>
    <cellStyle name="Calculation" xfId="261"/>
    <cellStyle name="Check Cell" xfId="262"/>
    <cellStyle name="Comma [0]_irl tel sep5" xfId="263"/>
    <cellStyle name="Comma_irl tel sep5" xfId="264"/>
    <cellStyle name="Currency [0]" xfId="265"/>
    <cellStyle name="Currency [0] 2" xfId="266"/>
    <cellStyle name="Currency [0] 2 2" xfId="267"/>
    <cellStyle name="Currency [0] 3" xfId="268"/>
    <cellStyle name="Currency [0] 3 2" xfId="269"/>
    <cellStyle name="Currency [0] 4" xfId="270"/>
    <cellStyle name="Currency [0] 4 2" xfId="271"/>
    <cellStyle name="Currency [0] 5" xfId="272"/>
    <cellStyle name="Currency [0] 5 2" xfId="273"/>
    <cellStyle name="Currency_irl tel sep5" xfId="274"/>
    <cellStyle name="Euro" xfId="275"/>
    <cellStyle name="Explanatory Text" xfId="276"/>
    <cellStyle name="F2" xfId="277"/>
    <cellStyle name="F3" xfId="278"/>
    <cellStyle name="F4" xfId="279"/>
    <cellStyle name="F5" xfId="280"/>
    <cellStyle name="F6" xfId="281"/>
    <cellStyle name="F7" xfId="282"/>
    <cellStyle name="F8" xfId="283"/>
    <cellStyle name="Good" xfId="284"/>
    <cellStyle name="Heading 1" xfId="285"/>
    <cellStyle name="Heading 2" xfId="286"/>
    <cellStyle name="Heading 3" xfId="287"/>
    <cellStyle name="Heading 4" xfId="288"/>
    <cellStyle name="Input" xfId="289"/>
    <cellStyle name="Linked Cell" xfId="290"/>
    <cellStyle name="Neutral" xfId="291"/>
    <cellStyle name="normal" xfId="292"/>
    <cellStyle name="Normal 2" xfId="293"/>
    <cellStyle name="Normal 2 2" xfId="294"/>
    <cellStyle name="normal 3" xfId="295"/>
    <cellStyle name="normal 4" xfId="296"/>
    <cellStyle name="normal 5" xfId="297"/>
    <cellStyle name="Normal_ASUS" xfId="298"/>
    <cellStyle name="Normal1" xfId="299"/>
    <cellStyle name="normбlnм_laroux" xfId="300"/>
    <cellStyle name="Note" xfId="301"/>
    <cellStyle name="Output" xfId="302"/>
    <cellStyle name="Price_Body" xfId="303"/>
    <cellStyle name="Style 1" xfId="304"/>
    <cellStyle name="Title" xfId="305"/>
    <cellStyle name="Total" xfId="306"/>
    <cellStyle name="Warning Text" xfId="307"/>
    <cellStyle name="Акцент1 2" xfId="309"/>
    <cellStyle name="Акцент1 3" xfId="310"/>
    <cellStyle name="Акцент1 4" xfId="308"/>
    <cellStyle name="Акцент2 2" xfId="312"/>
    <cellStyle name="Акцент2 3" xfId="313"/>
    <cellStyle name="Акцент2 4" xfId="311"/>
    <cellStyle name="Акцент3 2" xfId="315"/>
    <cellStyle name="Акцент3 3" xfId="316"/>
    <cellStyle name="Акцент3 4" xfId="314"/>
    <cellStyle name="Акцент4 2" xfId="318"/>
    <cellStyle name="Акцент4 3" xfId="319"/>
    <cellStyle name="Акцент4 4" xfId="317"/>
    <cellStyle name="Акцент5 2" xfId="321"/>
    <cellStyle name="Акцент5 3" xfId="322"/>
    <cellStyle name="Акцент5 4" xfId="320"/>
    <cellStyle name="Акцент6 2" xfId="324"/>
    <cellStyle name="Акцент6 3" xfId="325"/>
    <cellStyle name="Акцент6 4" xfId="323"/>
    <cellStyle name="Беззащитный" xfId="326"/>
    <cellStyle name="Ввод  2" xfId="328"/>
    <cellStyle name="Ввод  3" xfId="329"/>
    <cellStyle name="Ввод  4" xfId="327"/>
    <cellStyle name="Вывод 2" xfId="331"/>
    <cellStyle name="Вывод 3" xfId="332"/>
    <cellStyle name="Вывод 4" xfId="330"/>
    <cellStyle name="Вычисление 2" xfId="334"/>
    <cellStyle name="Вычисление 3" xfId="335"/>
    <cellStyle name="Вычисление 4" xfId="333"/>
    <cellStyle name="Гиперссылка 2" xfId="336"/>
    <cellStyle name="Гиперссылка 3" xfId="337"/>
    <cellStyle name="ДАТА" xfId="338"/>
    <cellStyle name="ДАТА 2" xfId="339"/>
    <cellStyle name="Заголовок" xfId="340"/>
    <cellStyle name="Заголовок 1 1" xfId="342"/>
    <cellStyle name="Заголовок 1 2" xfId="343"/>
    <cellStyle name="Заголовок 1 3" xfId="344"/>
    <cellStyle name="Заголовок 1 4" xfId="341"/>
    <cellStyle name="Заголовок 2 2" xfId="346"/>
    <cellStyle name="Заголовок 2 3" xfId="347"/>
    <cellStyle name="Заголовок 2 4" xfId="345"/>
    <cellStyle name="Заголовок 3 2" xfId="349"/>
    <cellStyle name="Заголовок 3 3" xfId="350"/>
    <cellStyle name="Заголовок 3 4" xfId="348"/>
    <cellStyle name="Заголовок 4 2" xfId="352"/>
    <cellStyle name="Заголовок 4 3" xfId="353"/>
    <cellStyle name="Заголовок 4 4" xfId="351"/>
    <cellStyle name="Заголовок таблицы" xfId="354"/>
    <cellStyle name="ЗАГОЛОВОК1" xfId="355"/>
    <cellStyle name="ЗАГОЛОВОК2" xfId="356"/>
    <cellStyle name="ЗаголовокСтолбца" xfId="357"/>
    <cellStyle name="Защитный" xfId="358"/>
    <cellStyle name="Значение" xfId="359"/>
    <cellStyle name="Итог 2" xfId="361"/>
    <cellStyle name="Итог 3" xfId="362"/>
    <cellStyle name="Итог 4" xfId="360"/>
    <cellStyle name="ИТОГОВЫЙ" xfId="363"/>
    <cellStyle name="ИТОГОВЫЙ 2" xfId="364"/>
    <cellStyle name="Контрольная ячейка 2" xfId="366"/>
    <cellStyle name="Контрольная ячейка 3" xfId="367"/>
    <cellStyle name="Контрольная ячейка 4" xfId="365"/>
    <cellStyle name="Мои наименования показателей" xfId="370"/>
    <cellStyle name="Мои наименования показателей 2" xfId="371"/>
    <cellStyle name="Мои наименования показателей 2 2" xfId="372"/>
    <cellStyle name="Мои наименования показателей 3" xfId="373"/>
    <cellStyle name="Мои наименования показателей 3 2" xfId="374"/>
    <cellStyle name="Мои наименования показателей 4" xfId="375"/>
    <cellStyle name="Мои наименования показателей 4 2" xfId="376"/>
    <cellStyle name="Мои наименования показателей 5" xfId="377"/>
    <cellStyle name="Мои наименования показателей 5 2" xfId="378"/>
    <cellStyle name="Мои наименования показателей_BALANCE.TBO.1.71" xfId="379"/>
    <cellStyle name="Мой заголовок" xfId="368"/>
    <cellStyle name="Мой заголовок листа" xfId="369"/>
    <cellStyle name="назв фил" xfId="380"/>
    <cellStyle name="Название 2" xfId="382"/>
    <cellStyle name="Название 3" xfId="383"/>
    <cellStyle name="Название 4" xfId="381"/>
    <cellStyle name="Нейтральный 2" xfId="385"/>
    <cellStyle name="Нейтральный 3" xfId="386"/>
    <cellStyle name="Нейтральный 4" xfId="384"/>
    <cellStyle name="Обычный" xfId="0" builtinId="0"/>
    <cellStyle name="Обычный 10" xfId="1"/>
    <cellStyle name="Обычный 2" xfId="3"/>
    <cellStyle name="Обычный 2 2" xfId="388"/>
    <cellStyle name="Обычный 2 3" xfId="389"/>
    <cellStyle name="Обычный 2 4" xfId="390"/>
    <cellStyle name="Обычный 2 5" xfId="387"/>
    <cellStyle name="Обычный 3" xfId="2"/>
    <cellStyle name="Обычный 3 2" xfId="392"/>
    <cellStyle name="Обычный 3 3" xfId="391"/>
    <cellStyle name="Обычный 4" xfId="393"/>
    <cellStyle name="Обычный 4 2" xfId="394"/>
    <cellStyle name="Обычный 4 2 2" xfId="395"/>
    <cellStyle name="Обычный 5" xfId="396"/>
    <cellStyle name="Обычный 6" xfId="397"/>
    <cellStyle name="Обычный 7" xfId="398"/>
    <cellStyle name="Обычный 7 2" xfId="399"/>
    <cellStyle name="Обычный 8" xfId="400"/>
    <cellStyle name="Обычный 9" xfId="442"/>
    <cellStyle name="Плохой 2" xfId="402"/>
    <cellStyle name="Плохой 3" xfId="403"/>
    <cellStyle name="Плохой 4" xfId="401"/>
    <cellStyle name="Поле ввода" xfId="404"/>
    <cellStyle name="Пояснение 2" xfId="406"/>
    <cellStyle name="Пояснение 3" xfId="407"/>
    <cellStyle name="Пояснение 4" xfId="405"/>
    <cellStyle name="Примечание 2" xfId="409"/>
    <cellStyle name="Примечание 3" xfId="410"/>
    <cellStyle name="Примечание 4" xfId="411"/>
    <cellStyle name="Примечание 5" xfId="412"/>
    <cellStyle name="Примечание 6" xfId="413"/>
    <cellStyle name="Примечание 7" xfId="408"/>
    <cellStyle name="Процентный 2" xfId="414"/>
    <cellStyle name="Процентный 3" xfId="415"/>
    <cellStyle name="Процентный 4" xfId="443"/>
    <cellStyle name="Связанная ячейка 2" xfId="417"/>
    <cellStyle name="Связанная ячейка 3" xfId="418"/>
    <cellStyle name="Связанная ячейка 4" xfId="416"/>
    <cellStyle name="Стиль 1" xfId="419"/>
    <cellStyle name="ТЕКСТ" xfId="420"/>
    <cellStyle name="ТЕКСТ 2" xfId="421"/>
    <cellStyle name="Текст предупреждения 2" xfId="423"/>
    <cellStyle name="Текст предупреждения 3" xfId="424"/>
    <cellStyle name="Текст предупреждения 4" xfId="422"/>
    <cellStyle name="Текстовый" xfId="425"/>
    <cellStyle name="Текстовый 2" xfId="426"/>
    <cellStyle name="Тысячи [0]_3Com" xfId="427"/>
    <cellStyle name="Тысячи_3Com" xfId="428"/>
    <cellStyle name="ФИКСИРОВАННЫЙ" xfId="429"/>
    <cellStyle name="ФИКСИРОВАННЫЙ 2" xfId="430"/>
    <cellStyle name="Финансовый 2" xfId="431"/>
    <cellStyle name="Финансовый 3" xfId="432"/>
    <cellStyle name="Финансовый 4" xfId="433"/>
    <cellStyle name="Финансовый 5" xfId="434"/>
    <cellStyle name="Формула" xfId="435"/>
    <cellStyle name="ФормулаВБ" xfId="436"/>
    <cellStyle name="ФормулаНаКонтроль" xfId="437"/>
    <cellStyle name="Хороший 2" xfId="439"/>
    <cellStyle name="Хороший 3" xfId="440"/>
    <cellStyle name="Хороший 4" xfId="438"/>
    <cellStyle name="Џђћ–…ќ’ќ›‰" xfId="44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tabSelected="1" workbookViewId="0">
      <selection activeCell="B18" sqref="B18"/>
    </sheetView>
  </sheetViews>
  <sheetFormatPr defaultRowHeight="15"/>
  <cols>
    <col min="1" max="1" width="26.140625" customWidth="1"/>
    <col min="2" max="2" width="49.85546875" customWidth="1"/>
    <col min="3" max="3" width="27.42578125" customWidth="1"/>
    <col min="4" max="4" width="23" customWidth="1"/>
    <col min="6" max="9" width="20" customWidth="1"/>
  </cols>
  <sheetData>
    <row r="1" spans="1:9" ht="15.75">
      <c r="A1" s="1"/>
      <c r="B1" s="1"/>
      <c r="C1" s="1"/>
      <c r="D1" s="6" t="s">
        <v>15</v>
      </c>
    </row>
    <row r="2" spans="1:9" ht="15.75">
      <c r="A2" s="1"/>
      <c r="B2" s="1"/>
      <c r="C2" s="1"/>
      <c r="D2" s="5" t="s">
        <v>14</v>
      </c>
    </row>
    <row r="3" spans="1:9" ht="15.75">
      <c r="A3" s="1"/>
      <c r="B3" s="1"/>
      <c r="C3" s="1"/>
      <c r="D3" s="7" t="s">
        <v>16</v>
      </c>
    </row>
    <row r="4" spans="1:9" ht="15.75">
      <c r="A4" s="1"/>
      <c r="B4" s="1"/>
      <c r="C4" s="1"/>
      <c r="D4" s="6" t="s">
        <v>13</v>
      </c>
    </row>
    <row r="5" spans="1:9" ht="15.75">
      <c r="A5" s="1"/>
      <c r="B5" s="1"/>
      <c r="C5" s="1"/>
      <c r="D5" s="6"/>
    </row>
    <row r="6" spans="1:9" ht="49.5" customHeight="1">
      <c r="A6" s="20" t="s">
        <v>17</v>
      </c>
      <c r="B6" s="20"/>
      <c r="C6" s="20"/>
      <c r="D6" s="20"/>
    </row>
    <row r="7" spans="1:9" ht="13.5" customHeight="1">
      <c r="A7" s="8"/>
      <c r="B7" s="4"/>
      <c r="C7" s="3"/>
      <c r="D7" s="1"/>
    </row>
    <row r="8" spans="1:9">
      <c r="A8" s="1"/>
      <c r="B8" s="1"/>
      <c r="C8" s="1"/>
      <c r="D8" s="1"/>
    </row>
    <row r="9" spans="1:9">
      <c r="B9" s="10" t="s">
        <v>12</v>
      </c>
      <c r="C9" s="10" t="s">
        <v>11</v>
      </c>
      <c r="D9" s="1"/>
      <c r="F9" s="17"/>
      <c r="G9" s="17"/>
      <c r="H9" s="17"/>
      <c r="I9" s="17"/>
    </row>
    <row r="10" spans="1:9">
      <c r="B10" s="11" t="s">
        <v>10</v>
      </c>
      <c r="C10" s="12"/>
      <c r="D10" s="1"/>
      <c r="F10" s="16"/>
      <c r="G10" s="16"/>
      <c r="H10" s="16"/>
    </row>
    <row r="11" spans="1:9">
      <c r="B11" s="2" t="s">
        <v>9</v>
      </c>
      <c r="C11" s="9">
        <v>0</v>
      </c>
      <c r="D11" s="19"/>
      <c r="F11" s="16"/>
      <c r="I11" s="16"/>
    </row>
    <row r="12" spans="1:9">
      <c r="B12" s="2" t="s">
        <v>8</v>
      </c>
      <c r="C12" s="9">
        <v>0</v>
      </c>
      <c r="D12" s="19"/>
      <c r="F12" s="16"/>
      <c r="I12" s="16"/>
    </row>
    <row r="13" spans="1:9">
      <c r="B13" s="2" t="s">
        <v>7</v>
      </c>
      <c r="C13" s="9">
        <v>27137.661</v>
      </c>
      <c r="D13" s="19"/>
      <c r="F13" s="16"/>
      <c r="I13" s="16"/>
    </row>
    <row r="14" spans="1:9">
      <c r="B14" s="2" t="s">
        <v>6</v>
      </c>
      <c r="C14" s="18">
        <f>1870.559+3000.716</f>
        <v>4871.2749999999996</v>
      </c>
      <c r="D14" s="19"/>
      <c r="F14" s="16"/>
      <c r="I14" s="16"/>
    </row>
    <row r="15" spans="1:9">
      <c r="B15" s="2" t="s">
        <v>5</v>
      </c>
      <c r="C15" s="9">
        <f>5398.461+511.421</f>
        <v>5909.8820000000005</v>
      </c>
      <c r="D15" s="19"/>
      <c r="F15" s="16"/>
      <c r="I15" s="16"/>
    </row>
    <row r="16" spans="1:9">
      <c r="B16" s="2" t="s">
        <v>4</v>
      </c>
      <c r="C16" s="9">
        <v>877.61400000000003</v>
      </c>
      <c r="D16" s="19"/>
      <c r="F16" s="16"/>
      <c r="I16" s="16"/>
    </row>
    <row r="17" spans="2:9">
      <c r="B17" s="2" t="s">
        <v>3</v>
      </c>
      <c r="C17" s="9">
        <v>154.285</v>
      </c>
      <c r="D17" s="19"/>
      <c r="F17" s="16"/>
      <c r="I17" s="16"/>
    </row>
    <row r="18" spans="2:9">
      <c r="B18" s="2" t="s">
        <v>2</v>
      </c>
      <c r="C18" s="9">
        <f>4731.236+87.974</f>
        <v>4819.21</v>
      </c>
      <c r="D18" s="19"/>
      <c r="F18" s="16"/>
      <c r="I18" s="16"/>
    </row>
    <row r="19" spans="2:9">
      <c r="B19" s="11" t="s">
        <v>1</v>
      </c>
      <c r="C19" s="12">
        <v>0</v>
      </c>
      <c r="D19" s="19"/>
      <c r="F19" s="16"/>
      <c r="I19" s="16"/>
    </row>
    <row r="20" spans="2:9">
      <c r="B20" s="11" t="s">
        <v>0</v>
      </c>
      <c r="C20" s="12">
        <f>SUM(C11:C19)</f>
        <v>43769.927000000003</v>
      </c>
      <c r="D20" s="1"/>
      <c r="F20" s="16"/>
      <c r="G20" s="16"/>
      <c r="H20" s="16"/>
      <c r="I20" s="16"/>
    </row>
  </sheetData>
  <mergeCells count="1">
    <mergeCell ref="A6:D6"/>
  </mergeCells>
  <pageMargins left="0.7" right="0.7" top="0.75" bottom="0.75" header="0.3" footer="0.3"/>
  <pageSetup paperSize="9" scale="6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workbookViewId="0">
      <selection activeCell="F23" sqref="F23"/>
    </sheetView>
  </sheetViews>
  <sheetFormatPr defaultRowHeight="15"/>
  <cols>
    <col min="1" max="1" width="26.140625" customWidth="1"/>
    <col min="2" max="2" width="51.140625" customWidth="1"/>
    <col min="3" max="3" width="27.42578125" customWidth="1"/>
    <col min="4" max="4" width="23" customWidth="1"/>
  </cols>
  <sheetData>
    <row r="1" spans="1:4" ht="15.75">
      <c r="A1" s="1"/>
      <c r="B1" s="1"/>
      <c r="C1" s="1"/>
      <c r="D1" s="6" t="s">
        <v>15</v>
      </c>
    </row>
    <row r="2" spans="1:4" ht="15.75">
      <c r="A2" s="1"/>
      <c r="B2" s="1"/>
      <c r="C2" s="1"/>
      <c r="D2" s="5" t="s">
        <v>14</v>
      </c>
    </row>
    <row r="3" spans="1:4" ht="15.75">
      <c r="A3" s="1"/>
      <c r="B3" s="1"/>
      <c r="C3" s="1"/>
      <c r="D3" s="7" t="s">
        <v>16</v>
      </c>
    </row>
    <row r="4" spans="1:4" ht="15.75">
      <c r="A4" s="1"/>
      <c r="B4" s="1"/>
      <c r="C4" s="1"/>
      <c r="D4" s="6" t="s">
        <v>13</v>
      </c>
    </row>
    <row r="5" spans="1:4" ht="15.75">
      <c r="A5" s="1"/>
      <c r="B5" s="1"/>
      <c r="C5" s="1"/>
      <c r="D5" s="6"/>
    </row>
    <row r="6" spans="1:4" ht="49.5" customHeight="1">
      <c r="A6" s="20" t="s">
        <v>26</v>
      </c>
      <c r="B6" s="20"/>
      <c r="C6" s="20"/>
      <c r="D6" s="20"/>
    </row>
    <row r="7" spans="1:4" ht="13.5" customHeight="1">
      <c r="A7" s="8"/>
      <c r="B7" s="4"/>
      <c r="C7" s="3"/>
      <c r="D7" s="1"/>
    </row>
    <row r="8" spans="1:4">
      <c r="A8" s="1"/>
      <c r="B8" s="1"/>
      <c r="C8" s="1"/>
      <c r="D8" s="1"/>
    </row>
    <row r="9" spans="1:4">
      <c r="B9" s="10" t="s">
        <v>12</v>
      </c>
      <c r="C9" s="10" t="s">
        <v>11</v>
      </c>
      <c r="D9" s="1"/>
    </row>
    <row r="10" spans="1:4">
      <c r="B10" s="11" t="s">
        <v>10</v>
      </c>
      <c r="C10" s="12"/>
      <c r="D10" s="1"/>
    </row>
    <row r="11" spans="1:4">
      <c r="B11" s="2" t="s">
        <v>9</v>
      </c>
      <c r="C11" s="9">
        <v>0</v>
      </c>
      <c r="D11" s="1"/>
    </row>
    <row r="12" spans="1:4">
      <c r="B12" s="2" t="s">
        <v>8</v>
      </c>
      <c r="C12" s="9">
        <v>0</v>
      </c>
      <c r="D12" s="1"/>
    </row>
    <row r="13" spans="1:4">
      <c r="B13" s="2" t="s">
        <v>7</v>
      </c>
      <c r="C13" s="9">
        <v>0</v>
      </c>
      <c r="D13" s="1"/>
    </row>
    <row r="14" spans="1:4">
      <c r="B14" s="2" t="s">
        <v>6</v>
      </c>
      <c r="C14" s="9">
        <f>4589.919-596.832</f>
        <v>3993.087</v>
      </c>
      <c r="D14" s="1"/>
    </row>
    <row r="15" spans="1:4">
      <c r="B15" s="2" t="s">
        <v>5</v>
      </c>
      <c r="C15" s="9">
        <v>0</v>
      </c>
      <c r="D15" s="1"/>
    </row>
    <row r="16" spans="1:4">
      <c r="B16" s="2" t="s">
        <v>4</v>
      </c>
      <c r="C16" s="9">
        <v>0</v>
      </c>
      <c r="D16" s="1"/>
    </row>
    <row r="17" spans="2:4">
      <c r="B17" s="2" t="s">
        <v>3</v>
      </c>
      <c r="C17" s="9">
        <v>0</v>
      </c>
      <c r="D17" s="1"/>
    </row>
    <row r="18" spans="2:4">
      <c r="B18" s="2" t="s">
        <v>2</v>
      </c>
      <c r="C18" s="9">
        <v>0</v>
      </c>
      <c r="D18" s="1"/>
    </row>
    <row r="19" spans="2:4">
      <c r="B19" s="11" t="s">
        <v>1</v>
      </c>
      <c r="C19" s="13">
        <v>0</v>
      </c>
      <c r="D19" s="1"/>
    </row>
    <row r="20" spans="2:4">
      <c r="B20" s="11" t="s">
        <v>0</v>
      </c>
      <c r="C20" s="12">
        <f>SUM(C11:C19)</f>
        <v>3993.087</v>
      </c>
      <c r="D20" s="1"/>
    </row>
  </sheetData>
  <mergeCells count="1">
    <mergeCell ref="A6:D6"/>
  </mergeCells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workbookViewId="0">
      <selection activeCell="C18" sqref="C18"/>
    </sheetView>
  </sheetViews>
  <sheetFormatPr defaultRowHeight="15"/>
  <cols>
    <col min="1" max="1" width="26.140625" customWidth="1"/>
    <col min="2" max="2" width="50.5703125" customWidth="1"/>
    <col min="3" max="3" width="27.42578125" customWidth="1"/>
    <col min="4" max="4" width="23" customWidth="1"/>
  </cols>
  <sheetData>
    <row r="1" spans="1:4" ht="15.75">
      <c r="A1" s="1"/>
      <c r="B1" s="1"/>
      <c r="C1" s="1"/>
      <c r="D1" s="6" t="s">
        <v>15</v>
      </c>
    </row>
    <row r="2" spans="1:4" ht="15.75">
      <c r="A2" s="1"/>
      <c r="B2" s="1"/>
      <c r="C2" s="1"/>
      <c r="D2" s="5" t="s">
        <v>14</v>
      </c>
    </row>
    <row r="3" spans="1:4" ht="15.75">
      <c r="A3" s="1"/>
      <c r="B3" s="1"/>
      <c r="C3" s="1"/>
      <c r="D3" s="7" t="s">
        <v>16</v>
      </c>
    </row>
    <row r="4" spans="1:4" ht="15.75">
      <c r="A4" s="1"/>
      <c r="B4" s="1"/>
      <c r="C4" s="1"/>
      <c r="D4" s="6" t="s">
        <v>13</v>
      </c>
    </row>
    <row r="5" spans="1:4" ht="15.75">
      <c r="A5" s="1"/>
      <c r="B5" s="1"/>
      <c r="C5" s="1"/>
      <c r="D5" s="6"/>
    </row>
    <row r="6" spans="1:4" ht="49.5" customHeight="1">
      <c r="A6" s="20" t="s">
        <v>18</v>
      </c>
      <c r="B6" s="20"/>
      <c r="C6" s="20"/>
      <c r="D6" s="20"/>
    </row>
    <row r="7" spans="1:4" ht="13.5" customHeight="1">
      <c r="A7" s="8"/>
      <c r="B7" s="4"/>
      <c r="C7" s="3"/>
      <c r="D7" s="1"/>
    </row>
    <row r="8" spans="1:4">
      <c r="A8" s="1"/>
      <c r="B8" s="1"/>
      <c r="C8" s="1"/>
      <c r="D8" s="1"/>
    </row>
    <row r="9" spans="1:4">
      <c r="B9" s="10" t="s">
        <v>12</v>
      </c>
      <c r="C9" s="10" t="s">
        <v>11</v>
      </c>
      <c r="D9" s="1"/>
    </row>
    <row r="10" spans="1:4">
      <c r="B10" s="11" t="s">
        <v>10</v>
      </c>
      <c r="C10" s="12"/>
      <c r="D10" s="1"/>
    </row>
    <row r="11" spans="1:4">
      <c r="B11" s="2" t="s">
        <v>9</v>
      </c>
      <c r="C11" s="9">
        <v>0</v>
      </c>
      <c r="D11" s="1"/>
    </row>
    <row r="12" spans="1:4">
      <c r="B12" s="2" t="s">
        <v>8</v>
      </c>
      <c r="C12" s="9">
        <v>0</v>
      </c>
      <c r="D12" s="1"/>
    </row>
    <row r="13" spans="1:4">
      <c r="B13" s="2" t="s">
        <v>7</v>
      </c>
      <c r="C13" s="9">
        <v>0</v>
      </c>
      <c r="D13" s="1"/>
    </row>
    <row r="14" spans="1:4">
      <c r="B14" s="2" t="s">
        <v>6</v>
      </c>
      <c r="C14" s="18">
        <f>6039.189</f>
        <v>6039.1890000000003</v>
      </c>
      <c r="D14" s="1"/>
    </row>
    <row r="15" spans="1:4">
      <c r="B15" s="2" t="s">
        <v>5</v>
      </c>
      <c r="C15" s="18">
        <f>1440.15</f>
        <v>1440.15</v>
      </c>
      <c r="D15" s="1"/>
    </row>
    <row r="16" spans="1:4">
      <c r="B16" s="2" t="s">
        <v>4</v>
      </c>
      <c r="C16" s="18">
        <f>76.319</f>
        <v>76.319000000000003</v>
      </c>
      <c r="D16" s="1"/>
    </row>
    <row r="17" spans="2:4">
      <c r="B17" s="2" t="s">
        <v>3</v>
      </c>
      <c r="C17" s="9">
        <v>0</v>
      </c>
      <c r="D17" s="1"/>
    </row>
    <row r="18" spans="2:4">
      <c r="B18" s="2" t="s">
        <v>2</v>
      </c>
      <c r="C18" s="9">
        <v>243.45699999999999</v>
      </c>
      <c r="D18" s="1"/>
    </row>
    <row r="19" spans="2:4">
      <c r="B19" s="11" t="s">
        <v>1</v>
      </c>
      <c r="C19" s="13">
        <v>557.11</v>
      </c>
      <c r="D19" s="1"/>
    </row>
    <row r="20" spans="2:4">
      <c r="B20" s="11" t="s">
        <v>0</v>
      </c>
      <c r="C20" s="12">
        <f>SUM(C11:C19)</f>
        <v>8356.2250000000004</v>
      </c>
      <c r="D20" s="1"/>
    </row>
  </sheetData>
  <mergeCells count="1">
    <mergeCell ref="A6:D6"/>
  </mergeCells>
  <pageMargins left="0.7" right="0.7" top="0.75" bottom="0.75" header="0.3" footer="0.3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workbookViewId="0">
      <selection activeCell="C17" sqref="C17"/>
    </sheetView>
  </sheetViews>
  <sheetFormatPr defaultRowHeight="15"/>
  <cols>
    <col min="1" max="1" width="26.140625" customWidth="1"/>
    <col min="2" max="2" width="50.140625" customWidth="1"/>
    <col min="3" max="3" width="27.42578125" customWidth="1"/>
    <col min="4" max="4" width="23" customWidth="1"/>
  </cols>
  <sheetData>
    <row r="1" spans="1:4" ht="15.75">
      <c r="A1" s="1"/>
      <c r="B1" s="1"/>
      <c r="C1" s="1"/>
      <c r="D1" s="6" t="s">
        <v>15</v>
      </c>
    </row>
    <row r="2" spans="1:4" ht="15.75">
      <c r="A2" s="1"/>
      <c r="B2" s="1"/>
      <c r="C2" s="1"/>
      <c r="D2" s="5" t="s">
        <v>14</v>
      </c>
    </row>
    <row r="3" spans="1:4" ht="15.75">
      <c r="A3" s="1"/>
      <c r="B3" s="1"/>
      <c r="C3" s="1"/>
      <c r="D3" s="7" t="s">
        <v>16</v>
      </c>
    </row>
    <row r="4" spans="1:4" ht="15.75">
      <c r="A4" s="1"/>
      <c r="B4" s="1"/>
      <c r="C4" s="1"/>
      <c r="D4" s="6" t="s">
        <v>13</v>
      </c>
    </row>
    <row r="5" spans="1:4" ht="15.75">
      <c r="A5" s="1"/>
      <c r="B5" s="1"/>
      <c r="C5" s="1"/>
      <c r="D5" s="6"/>
    </row>
    <row r="6" spans="1:4" ht="49.5" customHeight="1">
      <c r="A6" s="20" t="s">
        <v>19</v>
      </c>
      <c r="B6" s="20"/>
      <c r="C6" s="20"/>
      <c r="D6" s="20"/>
    </row>
    <row r="7" spans="1:4" ht="13.5" customHeight="1">
      <c r="A7" s="8"/>
      <c r="B7" s="4"/>
      <c r="C7" s="3"/>
      <c r="D7" s="1"/>
    </row>
    <row r="8" spans="1:4">
      <c r="A8" s="1"/>
      <c r="B8" s="1"/>
      <c r="C8" s="1"/>
      <c r="D8" s="1"/>
    </row>
    <row r="9" spans="1:4">
      <c r="B9" s="10" t="s">
        <v>12</v>
      </c>
      <c r="C9" s="10" t="s">
        <v>11</v>
      </c>
      <c r="D9" s="1"/>
    </row>
    <row r="10" spans="1:4">
      <c r="B10" s="11" t="s">
        <v>10</v>
      </c>
      <c r="C10" s="12"/>
      <c r="D10" s="1"/>
    </row>
    <row r="11" spans="1:4">
      <c r="B11" s="2" t="s">
        <v>9</v>
      </c>
      <c r="C11" s="9">
        <v>0</v>
      </c>
      <c r="D11" s="1"/>
    </row>
    <row r="12" spans="1:4">
      <c r="B12" s="2" t="s">
        <v>8</v>
      </c>
      <c r="C12" s="9">
        <v>0</v>
      </c>
      <c r="D12" s="1"/>
    </row>
    <row r="13" spans="1:4">
      <c r="B13" s="2" t="s">
        <v>7</v>
      </c>
      <c r="C13" s="9">
        <v>0</v>
      </c>
      <c r="D13" s="1"/>
    </row>
    <row r="14" spans="1:4">
      <c r="B14" s="2" t="s">
        <v>6</v>
      </c>
      <c r="C14" s="9">
        <f>41147.978+5775.937</f>
        <v>46923.915000000001</v>
      </c>
      <c r="D14" s="1"/>
    </row>
    <row r="15" spans="1:4">
      <c r="B15" s="2" t="s">
        <v>5</v>
      </c>
      <c r="C15" s="18">
        <f>4434.173+4097.268</f>
        <v>8531.4409999999989</v>
      </c>
      <c r="D15" s="1"/>
    </row>
    <row r="16" spans="1:4">
      <c r="B16" s="2" t="s">
        <v>4</v>
      </c>
      <c r="C16" s="18">
        <f>2617.877+127.654</f>
        <v>2745.5309999999999</v>
      </c>
      <c r="D16" s="1"/>
    </row>
    <row r="17" spans="2:4">
      <c r="B17" s="2" t="s">
        <v>3</v>
      </c>
      <c r="C17" s="9">
        <v>359.529</v>
      </c>
      <c r="D17" s="1"/>
    </row>
    <row r="18" spans="2:4">
      <c r="B18" s="2" t="s">
        <v>2</v>
      </c>
      <c r="C18" s="9">
        <f>11524.758</f>
        <v>11524.758</v>
      </c>
      <c r="D18" s="1"/>
    </row>
    <row r="19" spans="2:4">
      <c r="B19" s="11" t="s">
        <v>1</v>
      </c>
      <c r="C19" s="12">
        <v>0</v>
      </c>
      <c r="D19" s="1"/>
    </row>
    <row r="20" spans="2:4">
      <c r="B20" s="11" t="s">
        <v>0</v>
      </c>
      <c r="C20" s="12">
        <f>SUM(C11:C19)</f>
        <v>70085.173999999999</v>
      </c>
      <c r="D20" s="1"/>
    </row>
  </sheetData>
  <mergeCells count="1">
    <mergeCell ref="A6:D6"/>
  </mergeCells>
  <pageMargins left="0.7" right="0.7" top="0.75" bottom="0.75" header="0.3" footer="0.3"/>
  <pageSetup paperSize="9"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workbookViewId="0">
      <selection activeCell="C18" sqref="C18"/>
    </sheetView>
  </sheetViews>
  <sheetFormatPr defaultRowHeight="15"/>
  <cols>
    <col min="1" max="1" width="26.140625" customWidth="1"/>
    <col min="2" max="2" width="50.42578125" customWidth="1"/>
    <col min="3" max="3" width="27.42578125" customWidth="1"/>
    <col min="4" max="4" width="23" customWidth="1"/>
  </cols>
  <sheetData>
    <row r="1" spans="1:4" ht="15.75">
      <c r="A1" s="1"/>
      <c r="B1" s="1"/>
      <c r="C1" s="1"/>
      <c r="D1" s="6" t="s">
        <v>15</v>
      </c>
    </row>
    <row r="2" spans="1:4" ht="15.75">
      <c r="A2" s="1"/>
      <c r="B2" s="1"/>
      <c r="C2" s="1"/>
      <c r="D2" s="5" t="s">
        <v>14</v>
      </c>
    </row>
    <row r="3" spans="1:4" ht="15.75">
      <c r="A3" s="1"/>
      <c r="B3" s="1"/>
      <c r="C3" s="1"/>
      <c r="D3" s="7" t="s">
        <v>16</v>
      </c>
    </row>
    <row r="4" spans="1:4" ht="15.75">
      <c r="A4" s="1"/>
      <c r="B4" s="1"/>
      <c r="C4" s="1"/>
      <c r="D4" s="6" t="s">
        <v>13</v>
      </c>
    </row>
    <row r="5" spans="1:4" ht="15.75">
      <c r="A5" s="1"/>
      <c r="B5" s="1"/>
      <c r="C5" s="1"/>
      <c r="D5" s="6"/>
    </row>
    <row r="6" spans="1:4" ht="49.5" customHeight="1">
      <c r="A6" s="20" t="s">
        <v>20</v>
      </c>
      <c r="B6" s="20"/>
      <c r="C6" s="20"/>
      <c r="D6" s="20"/>
    </row>
    <row r="7" spans="1:4" ht="13.5" customHeight="1">
      <c r="A7" s="8"/>
      <c r="B7" s="4"/>
      <c r="C7" s="3"/>
      <c r="D7" s="1"/>
    </row>
    <row r="8" spans="1:4">
      <c r="A8" s="1"/>
      <c r="B8" s="1"/>
      <c r="C8" s="1"/>
      <c r="D8" s="1"/>
    </row>
    <row r="9" spans="1:4">
      <c r="B9" s="10" t="s">
        <v>12</v>
      </c>
      <c r="C9" s="10" t="s">
        <v>11</v>
      </c>
      <c r="D9" s="1"/>
    </row>
    <row r="10" spans="1:4">
      <c r="B10" s="11" t="s">
        <v>10</v>
      </c>
      <c r="C10" s="12"/>
      <c r="D10" s="1"/>
    </row>
    <row r="11" spans="1:4">
      <c r="B11" s="2" t="s">
        <v>9</v>
      </c>
      <c r="C11" s="9">
        <v>0</v>
      </c>
      <c r="D11" s="1"/>
    </row>
    <row r="12" spans="1:4">
      <c r="B12" s="2" t="s">
        <v>8</v>
      </c>
      <c r="C12" s="9">
        <v>0</v>
      </c>
      <c r="D12" s="1"/>
    </row>
    <row r="13" spans="1:4">
      <c r="B13" s="2" t="s">
        <v>7</v>
      </c>
      <c r="C13" s="9">
        <v>0</v>
      </c>
      <c r="D13" s="1"/>
    </row>
    <row r="14" spans="1:4">
      <c r="B14" s="2" t="s">
        <v>6</v>
      </c>
      <c r="C14" s="18">
        <f>4369.455</f>
        <v>4369.4549999999999</v>
      </c>
      <c r="D14" s="1"/>
    </row>
    <row r="15" spans="1:4">
      <c r="B15" s="2" t="s">
        <v>5</v>
      </c>
      <c r="C15" s="18">
        <f>1916.591</f>
        <v>1916.5909999999999</v>
      </c>
      <c r="D15" s="1"/>
    </row>
    <row r="16" spans="1:4">
      <c r="B16" s="2" t="s">
        <v>4</v>
      </c>
      <c r="C16" s="9">
        <v>106.937</v>
      </c>
      <c r="D16" s="1"/>
    </row>
    <row r="17" spans="2:4">
      <c r="B17" s="2" t="s">
        <v>3</v>
      </c>
      <c r="C17" s="9">
        <v>5.6760000000000002</v>
      </c>
      <c r="D17" s="1"/>
    </row>
    <row r="18" spans="2:4">
      <c r="B18" s="2" t="s">
        <v>2</v>
      </c>
      <c r="C18" s="9">
        <v>63.127000000000002</v>
      </c>
      <c r="D18" s="1"/>
    </row>
    <row r="19" spans="2:4">
      <c r="B19" s="11" t="s">
        <v>1</v>
      </c>
      <c r="C19" s="12">
        <v>0</v>
      </c>
      <c r="D19" s="1"/>
    </row>
    <row r="20" spans="2:4">
      <c r="B20" s="11" t="s">
        <v>0</v>
      </c>
      <c r="C20" s="12">
        <f>SUM(C11:C19)</f>
        <v>6461.786000000001</v>
      </c>
      <c r="D20" s="1"/>
    </row>
  </sheetData>
  <mergeCells count="1">
    <mergeCell ref="A6:D6"/>
  </mergeCells>
  <pageMargins left="0.7" right="0.7" top="0.75" bottom="0.75" header="0.3" footer="0.3"/>
  <pageSetup paperSize="9"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workbookViewId="0">
      <selection activeCell="C23" sqref="C23"/>
    </sheetView>
  </sheetViews>
  <sheetFormatPr defaultRowHeight="15"/>
  <cols>
    <col min="1" max="1" width="26.140625" customWidth="1"/>
    <col min="2" max="2" width="50.140625" customWidth="1"/>
    <col min="3" max="3" width="27.42578125" customWidth="1"/>
    <col min="4" max="4" width="23" customWidth="1"/>
  </cols>
  <sheetData>
    <row r="1" spans="1:4" ht="15.75">
      <c r="A1" s="1"/>
      <c r="B1" s="1"/>
      <c r="C1" s="1"/>
      <c r="D1" s="6" t="s">
        <v>15</v>
      </c>
    </row>
    <row r="2" spans="1:4" ht="15.75">
      <c r="A2" s="1"/>
      <c r="B2" s="1"/>
      <c r="C2" s="1"/>
      <c r="D2" s="5" t="s">
        <v>14</v>
      </c>
    </row>
    <row r="3" spans="1:4" ht="15.75">
      <c r="A3" s="1"/>
      <c r="B3" s="1"/>
      <c r="C3" s="1"/>
      <c r="D3" s="7" t="s">
        <v>16</v>
      </c>
    </row>
    <row r="4" spans="1:4" ht="15.75">
      <c r="A4" s="1"/>
      <c r="B4" s="1"/>
      <c r="C4" s="1"/>
      <c r="D4" s="6" t="s">
        <v>13</v>
      </c>
    </row>
    <row r="5" spans="1:4" ht="15.75">
      <c r="A5" s="1"/>
      <c r="B5" s="1"/>
      <c r="C5" s="1"/>
      <c r="D5" s="6"/>
    </row>
    <row r="6" spans="1:4" ht="49.5" customHeight="1">
      <c r="A6" s="20" t="s">
        <v>21</v>
      </c>
      <c r="B6" s="20"/>
      <c r="C6" s="20"/>
      <c r="D6" s="20"/>
    </row>
    <row r="7" spans="1:4" ht="13.5" customHeight="1">
      <c r="A7" s="8"/>
      <c r="B7" s="4"/>
      <c r="C7" s="3"/>
      <c r="D7" s="1"/>
    </row>
    <row r="8" spans="1:4">
      <c r="A8" s="1"/>
      <c r="B8" s="1"/>
      <c r="C8" s="1"/>
      <c r="D8" s="1"/>
    </row>
    <row r="9" spans="1:4">
      <c r="B9" s="10" t="s">
        <v>12</v>
      </c>
      <c r="C9" s="10" t="s">
        <v>11</v>
      </c>
      <c r="D9" s="1"/>
    </row>
    <row r="10" spans="1:4">
      <c r="B10" s="11" t="s">
        <v>10</v>
      </c>
      <c r="C10" s="12"/>
      <c r="D10" s="1"/>
    </row>
    <row r="11" spans="1:4">
      <c r="B11" s="2" t="s">
        <v>9</v>
      </c>
      <c r="C11" s="9">
        <v>0</v>
      </c>
      <c r="D11" s="1"/>
    </row>
    <row r="12" spans="1:4">
      <c r="B12" s="2" t="s">
        <v>8</v>
      </c>
      <c r="C12" s="9">
        <v>0</v>
      </c>
      <c r="D12" s="1"/>
    </row>
    <row r="13" spans="1:4">
      <c r="B13" s="2" t="s">
        <v>7</v>
      </c>
      <c r="C13" s="9">
        <v>0</v>
      </c>
      <c r="D13" s="1"/>
    </row>
    <row r="14" spans="1:4">
      <c r="B14" s="2" t="s">
        <v>6</v>
      </c>
      <c r="C14" s="18">
        <f>13109.821+8684.342+3486.329</f>
        <v>25280.492000000002</v>
      </c>
      <c r="D14" s="1"/>
    </row>
    <row r="15" spans="1:4">
      <c r="B15" s="2" t="s">
        <v>5</v>
      </c>
      <c r="C15" s="18">
        <f>8327.094+333.788-2329.835</f>
        <v>6331.0469999999996</v>
      </c>
      <c r="D15" s="1"/>
    </row>
    <row r="16" spans="1:4">
      <c r="B16" s="2" t="s">
        <v>4</v>
      </c>
      <c r="C16" s="18">
        <f>1771.137+67.918-658.454</f>
        <v>1180.6009999999999</v>
      </c>
      <c r="D16" s="1"/>
    </row>
    <row r="17" spans="2:5">
      <c r="B17" s="2" t="s">
        <v>3</v>
      </c>
      <c r="C17" s="9">
        <f>556.153-498.04</f>
        <v>58.113</v>
      </c>
      <c r="D17" s="1"/>
    </row>
    <row r="18" spans="2:5">
      <c r="B18" s="2" t="s">
        <v>2</v>
      </c>
      <c r="C18" s="9">
        <v>13211.523999999999</v>
      </c>
      <c r="D18" s="1"/>
    </row>
    <row r="19" spans="2:5">
      <c r="B19" s="11" t="s">
        <v>1</v>
      </c>
      <c r="C19" s="12">
        <v>0</v>
      </c>
      <c r="D19" s="1"/>
    </row>
    <row r="20" spans="2:5">
      <c r="B20" s="11" t="s">
        <v>0</v>
      </c>
      <c r="C20" s="12">
        <f>SUM(C11:C19)</f>
        <v>46061.776999999995</v>
      </c>
      <c r="D20" s="14"/>
      <c r="E20" s="15"/>
    </row>
  </sheetData>
  <mergeCells count="1">
    <mergeCell ref="A6:D6"/>
  </mergeCells>
  <pageMargins left="0.7" right="0.7" top="0.75" bottom="0.75" header="0.3" footer="0.3"/>
  <pageSetup paperSize="9" scale="6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workbookViewId="0">
      <selection activeCell="C14" sqref="C14"/>
    </sheetView>
  </sheetViews>
  <sheetFormatPr defaultRowHeight="15"/>
  <cols>
    <col min="1" max="1" width="26.140625" customWidth="1"/>
    <col min="2" max="2" width="50.28515625" customWidth="1"/>
    <col min="3" max="3" width="27.42578125" customWidth="1"/>
    <col min="4" max="4" width="23" customWidth="1"/>
  </cols>
  <sheetData>
    <row r="1" spans="1:4" ht="15.75">
      <c r="A1" s="1"/>
      <c r="B1" s="1"/>
      <c r="C1" s="1"/>
      <c r="D1" s="6" t="s">
        <v>15</v>
      </c>
    </row>
    <row r="2" spans="1:4" ht="15.75">
      <c r="A2" s="1"/>
      <c r="B2" s="1"/>
      <c r="C2" s="1"/>
      <c r="D2" s="5" t="s">
        <v>14</v>
      </c>
    </row>
    <row r="3" spans="1:4" ht="15.75">
      <c r="A3" s="1"/>
      <c r="B3" s="1"/>
      <c r="C3" s="1"/>
      <c r="D3" s="7" t="s">
        <v>16</v>
      </c>
    </row>
    <row r="4" spans="1:4" ht="15.75">
      <c r="A4" s="1"/>
      <c r="B4" s="1"/>
      <c r="C4" s="1"/>
      <c r="D4" s="6" t="s">
        <v>13</v>
      </c>
    </row>
    <row r="5" spans="1:4" ht="15.75">
      <c r="A5" s="1"/>
      <c r="B5" s="1"/>
      <c r="C5" s="1"/>
      <c r="D5" s="6"/>
    </row>
    <row r="6" spans="1:4" ht="49.5" customHeight="1">
      <c r="A6" s="20" t="s">
        <v>22</v>
      </c>
      <c r="B6" s="20"/>
      <c r="C6" s="20"/>
      <c r="D6" s="20"/>
    </row>
    <row r="7" spans="1:4" ht="13.5" customHeight="1">
      <c r="A7" s="8"/>
      <c r="B7" s="4"/>
      <c r="C7" s="3"/>
      <c r="D7" s="1"/>
    </row>
    <row r="8" spans="1:4">
      <c r="A8" s="1"/>
      <c r="B8" s="1"/>
      <c r="C8" s="1"/>
      <c r="D8" s="1"/>
    </row>
    <row r="9" spans="1:4">
      <c r="B9" s="10" t="s">
        <v>12</v>
      </c>
      <c r="C9" s="10" t="s">
        <v>11</v>
      </c>
      <c r="D9" s="1"/>
    </row>
    <row r="10" spans="1:4">
      <c r="B10" s="11" t="s">
        <v>10</v>
      </c>
      <c r="C10" s="12"/>
      <c r="D10" s="1"/>
    </row>
    <row r="11" spans="1:4">
      <c r="B11" s="2" t="s">
        <v>9</v>
      </c>
      <c r="C11" s="9">
        <v>0</v>
      </c>
      <c r="D11" s="1"/>
    </row>
    <row r="12" spans="1:4">
      <c r="B12" s="2" t="s">
        <v>8</v>
      </c>
      <c r="C12" s="9">
        <v>0</v>
      </c>
      <c r="D12" s="1"/>
    </row>
    <row r="13" spans="1:4">
      <c r="B13" s="2" t="s">
        <v>7</v>
      </c>
      <c r="C13" s="9">
        <v>11207.316000000001</v>
      </c>
      <c r="D13" s="1"/>
    </row>
    <row r="14" spans="1:4">
      <c r="B14" s="2" t="s">
        <v>6</v>
      </c>
      <c r="C14" s="9">
        <f>45744.802</f>
        <v>45744.802000000003</v>
      </c>
      <c r="D14" s="1"/>
    </row>
    <row r="15" spans="1:4">
      <c r="B15" s="2" t="s">
        <v>5</v>
      </c>
      <c r="C15" s="9">
        <v>7067.317</v>
      </c>
      <c r="D15" s="1"/>
    </row>
    <row r="16" spans="1:4">
      <c r="B16" s="2" t="s">
        <v>4</v>
      </c>
      <c r="C16" s="9">
        <v>3360.26</v>
      </c>
      <c r="D16" s="1"/>
    </row>
    <row r="17" spans="2:4">
      <c r="B17" s="2" t="s">
        <v>3</v>
      </c>
      <c r="C17" s="9">
        <v>413.74900000000002</v>
      </c>
      <c r="D17" s="1"/>
    </row>
    <row r="18" spans="2:4">
      <c r="B18" s="2" t="s">
        <v>2</v>
      </c>
      <c r="C18" s="9">
        <v>16364.538</v>
      </c>
      <c r="D18" s="1"/>
    </row>
    <row r="19" spans="2:4">
      <c r="B19" s="11" t="s">
        <v>1</v>
      </c>
      <c r="C19" s="13">
        <v>0</v>
      </c>
      <c r="D19" s="1"/>
    </row>
    <row r="20" spans="2:4">
      <c r="B20" s="11" t="s">
        <v>0</v>
      </c>
      <c r="C20" s="12">
        <f>SUM(C11:C19)</f>
        <v>84157.982000000004</v>
      </c>
      <c r="D20" s="1"/>
    </row>
  </sheetData>
  <mergeCells count="1">
    <mergeCell ref="A6:D6"/>
  </mergeCells>
  <pageMargins left="0.7" right="0.7" top="0.75" bottom="0.75" header="0.3" footer="0.3"/>
  <pageSetup paperSize="9" scale="6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workbookViewId="0">
      <selection activeCell="C12" sqref="C12"/>
    </sheetView>
  </sheetViews>
  <sheetFormatPr defaultRowHeight="15"/>
  <cols>
    <col min="1" max="1" width="26.140625" customWidth="1"/>
    <col min="2" max="2" width="50.140625" customWidth="1"/>
    <col min="3" max="3" width="27.42578125" customWidth="1"/>
    <col min="4" max="4" width="23" customWidth="1"/>
  </cols>
  <sheetData>
    <row r="1" spans="1:4" ht="15.75">
      <c r="A1" s="1"/>
      <c r="B1" s="1"/>
      <c r="C1" s="1"/>
      <c r="D1" s="6" t="s">
        <v>15</v>
      </c>
    </row>
    <row r="2" spans="1:4" ht="15.75">
      <c r="A2" s="1"/>
      <c r="B2" s="1"/>
      <c r="C2" s="1"/>
      <c r="D2" s="5" t="s">
        <v>14</v>
      </c>
    </row>
    <row r="3" spans="1:4" ht="15.75">
      <c r="A3" s="1"/>
      <c r="B3" s="1"/>
      <c r="C3" s="1"/>
      <c r="D3" s="7" t="s">
        <v>16</v>
      </c>
    </row>
    <row r="4" spans="1:4" ht="15.75">
      <c r="A4" s="1"/>
      <c r="B4" s="1"/>
      <c r="C4" s="1"/>
      <c r="D4" s="6" t="s">
        <v>13</v>
      </c>
    </row>
    <row r="5" spans="1:4" ht="15.75">
      <c r="A5" s="1"/>
      <c r="B5" s="1"/>
      <c r="C5" s="1"/>
      <c r="D5" s="6"/>
    </row>
    <row r="6" spans="1:4" ht="49.5" customHeight="1">
      <c r="A6" s="20" t="s">
        <v>23</v>
      </c>
      <c r="B6" s="20"/>
      <c r="C6" s="20"/>
      <c r="D6" s="20"/>
    </row>
    <row r="7" spans="1:4" ht="13.5" customHeight="1">
      <c r="A7" s="8"/>
      <c r="B7" s="4"/>
      <c r="C7" s="3"/>
      <c r="D7" s="1"/>
    </row>
    <row r="8" spans="1:4">
      <c r="A8" s="1"/>
      <c r="B8" s="1"/>
      <c r="C8" s="1"/>
      <c r="D8" s="1"/>
    </row>
    <row r="9" spans="1:4">
      <c r="B9" s="10" t="s">
        <v>12</v>
      </c>
      <c r="C9" s="10" t="s">
        <v>11</v>
      </c>
      <c r="D9" s="1"/>
    </row>
    <row r="10" spans="1:4">
      <c r="B10" s="11" t="s">
        <v>10</v>
      </c>
      <c r="C10" s="12"/>
      <c r="D10" s="1"/>
    </row>
    <row r="11" spans="1:4">
      <c r="B11" s="2" t="s">
        <v>9</v>
      </c>
      <c r="C11" s="9">
        <v>0</v>
      </c>
      <c r="D11" s="1"/>
    </row>
    <row r="12" spans="1:4">
      <c r="B12" s="2" t="s">
        <v>8</v>
      </c>
      <c r="C12" s="9">
        <v>0</v>
      </c>
      <c r="D12" s="1"/>
    </row>
    <row r="13" spans="1:4">
      <c r="B13" s="2" t="s">
        <v>7</v>
      </c>
      <c r="C13" s="9">
        <v>0</v>
      </c>
      <c r="D13" s="1"/>
    </row>
    <row r="14" spans="1:4">
      <c r="B14" s="2" t="s">
        <v>6</v>
      </c>
      <c r="C14" s="18">
        <v>2381.7600000000002</v>
      </c>
      <c r="D14" s="1"/>
    </row>
    <row r="15" spans="1:4">
      <c r="B15" s="2" t="s">
        <v>5</v>
      </c>
      <c r="C15" s="18">
        <v>10.084</v>
      </c>
      <c r="D15" s="1"/>
    </row>
    <row r="16" spans="1:4">
      <c r="B16" s="2" t="s">
        <v>4</v>
      </c>
      <c r="C16" s="18">
        <v>41.323999999999998</v>
      </c>
      <c r="D16" s="1"/>
    </row>
    <row r="17" spans="2:4">
      <c r="B17" s="2" t="s">
        <v>3</v>
      </c>
      <c r="C17" s="18">
        <v>0</v>
      </c>
      <c r="D17" s="1"/>
    </row>
    <row r="18" spans="2:4">
      <c r="B18" s="2" t="s">
        <v>2</v>
      </c>
      <c r="C18" s="18">
        <v>68.478999999999999</v>
      </c>
      <c r="D18" s="1"/>
    </row>
    <row r="19" spans="2:4">
      <c r="B19" s="11" t="s">
        <v>1</v>
      </c>
      <c r="C19" s="12">
        <v>0</v>
      </c>
      <c r="D19" s="1"/>
    </row>
    <row r="20" spans="2:4">
      <c r="B20" s="11" t="s">
        <v>0</v>
      </c>
      <c r="C20" s="12">
        <f>SUM(C11:C19)</f>
        <v>2501.6469999999999</v>
      </c>
      <c r="D20" s="1"/>
    </row>
  </sheetData>
  <mergeCells count="1">
    <mergeCell ref="A6:D6"/>
  </mergeCells>
  <pageMargins left="0.7" right="0.7" top="0.75" bottom="0.75" header="0.3" footer="0.3"/>
  <pageSetup paperSize="9" scale="6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workbookViewId="0">
      <selection activeCell="B24" sqref="B24"/>
    </sheetView>
  </sheetViews>
  <sheetFormatPr defaultRowHeight="15"/>
  <cols>
    <col min="1" max="1" width="26.140625" customWidth="1"/>
    <col min="2" max="2" width="51.140625" customWidth="1"/>
    <col min="3" max="3" width="27.42578125" customWidth="1"/>
    <col min="4" max="4" width="23" customWidth="1"/>
  </cols>
  <sheetData>
    <row r="1" spans="1:4" ht="15.75">
      <c r="A1" s="1"/>
      <c r="B1" s="1"/>
      <c r="C1" s="1"/>
      <c r="D1" s="6" t="s">
        <v>15</v>
      </c>
    </row>
    <row r="2" spans="1:4" ht="15.75">
      <c r="A2" s="1"/>
      <c r="B2" s="1"/>
      <c r="C2" s="1"/>
      <c r="D2" s="5" t="s">
        <v>14</v>
      </c>
    </row>
    <row r="3" spans="1:4" ht="15.75">
      <c r="A3" s="1"/>
      <c r="B3" s="1"/>
      <c r="C3" s="1"/>
      <c r="D3" s="7" t="s">
        <v>16</v>
      </c>
    </row>
    <row r="4" spans="1:4" ht="15.75">
      <c r="A4" s="1"/>
      <c r="B4" s="1"/>
      <c r="C4" s="1"/>
      <c r="D4" s="6" t="s">
        <v>13</v>
      </c>
    </row>
    <row r="5" spans="1:4" ht="15.75">
      <c r="A5" s="1"/>
      <c r="B5" s="1"/>
      <c r="C5" s="1"/>
      <c r="D5" s="6"/>
    </row>
    <row r="6" spans="1:4" ht="49.5" customHeight="1">
      <c r="A6" s="20" t="s">
        <v>24</v>
      </c>
      <c r="B6" s="20"/>
      <c r="C6" s="20"/>
      <c r="D6" s="20"/>
    </row>
    <row r="7" spans="1:4" ht="13.5" customHeight="1">
      <c r="A7" s="8"/>
      <c r="B7" s="4"/>
      <c r="C7" s="3"/>
      <c r="D7" s="1"/>
    </row>
    <row r="8" spans="1:4">
      <c r="A8" s="1"/>
      <c r="B8" s="1"/>
      <c r="C8" s="1"/>
      <c r="D8" s="1"/>
    </row>
    <row r="9" spans="1:4">
      <c r="B9" s="10" t="s">
        <v>12</v>
      </c>
      <c r="C9" s="10" t="s">
        <v>11</v>
      </c>
      <c r="D9" s="1"/>
    </row>
    <row r="10" spans="1:4">
      <c r="B10" s="11" t="s">
        <v>10</v>
      </c>
      <c r="C10" s="12"/>
      <c r="D10" s="1"/>
    </row>
    <row r="11" spans="1:4">
      <c r="B11" s="2" t="s">
        <v>9</v>
      </c>
      <c r="C11" s="9">
        <v>0</v>
      </c>
      <c r="D11" s="1"/>
    </row>
    <row r="12" spans="1:4">
      <c r="B12" s="2" t="s">
        <v>8</v>
      </c>
      <c r="C12" s="9">
        <v>0</v>
      </c>
      <c r="D12" s="1"/>
    </row>
    <row r="13" spans="1:4">
      <c r="B13" s="2" t="s">
        <v>7</v>
      </c>
      <c r="C13" s="9">
        <v>0</v>
      </c>
      <c r="D13" s="1"/>
    </row>
    <row r="14" spans="1:4">
      <c r="B14" s="2" t="s">
        <v>6</v>
      </c>
      <c r="C14" s="9">
        <v>0</v>
      </c>
      <c r="D14" s="1"/>
    </row>
    <row r="15" spans="1:4">
      <c r="B15" s="2" t="s">
        <v>5</v>
      </c>
      <c r="C15" s="9">
        <v>1124.0809999999999</v>
      </c>
      <c r="D15" s="1"/>
    </row>
    <row r="16" spans="1:4">
      <c r="B16" s="2" t="s">
        <v>4</v>
      </c>
      <c r="C16" s="9">
        <v>79.043000000000006</v>
      </c>
      <c r="D16" s="1"/>
    </row>
    <row r="17" spans="2:4">
      <c r="B17" s="2" t="s">
        <v>3</v>
      </c>
      <c r="C17" s="9">
        <v>4.7619999999999996</v>
      </c>
      <c r="D17" s="1"/>
    </row>
    <row r="18" spans="2:4">
      <c r="B18" s="2" t="s">
        <v>2</v>
      </c>
      <c r="C18" s="9">
        <v>311.47699999999998</v>
      </c>
      <c r="D18" s="1"/>
    </row>
    <row r="19" spans="2:4">
      <c r="B19" s="11" t="s">
        <v>1</v>
      </c>
      <c r="C19" s="13">
        <v>1458.1189999999999</v>
      </c>
      <c r="D19" s="1"/>
    </row>
    <row r="20" spans="2:4">
      <c r="B20" s="11" t="s">
        <v>0</v>
      </c>
      <c r="C20" s="12">
        <f>SUM(C11:C19)</f>
        <v>2977.482</v>
      </c>
      <c r="D20" s="1"/>
    </row>
  </sheetData>
  <mergeCells count="1">
    <mergeCell ref="A6:D6"/>
  </mergeCells>
  <pageMargins left="0.7" right="0.7" top="0.75" bottom="0.75" header="0.3" footer="0.3"/>
  <pageSetup paperSize="9" scale="6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workbookViewId="0">
      <selection activeCell="C17" sqref="C17"/>
    </sheetView>
  </sheetViews>
  <sheetFormatPr defaultRowHeight="15"/>
  <cols>
    <col min="1" max="1" width="26.140625" customWidth="1"/>
    <col min="2" max="2" width="51.140625" customWidth="1"/>
    <col min="3" max="3" width="27.42578125" customWidth="1"/>
    <col min="4" max="4" width="23" customWidth="1"/>
  </cols>
  <sheetData>
    <row r="1" spans="1:4" ht="15.75">
      <c r="A1" s="1"/>
      <c r="B1" s="1"/>
      <c r="C1" s="1"/>
      <c r="D1" s="6" t="s">
        <v>15</v>
      </c>
    </row>
    <row r="2" spans="1:4" ht="15.75">
      <c r="A2" s="1"/>
      <c r="B2" s="1"/>
      <c r="C2" s="1"/>
      <c r="D2" s="5" t="s">
        <v>14</v>
      </c>
    </row>
    <row r="3" spans="1:4" ht="15.75">
      <c r="A3" s="1"/>
      <c r="B3" s="1"/>
      <c r="C3" s="1"/>
      <c r="D3" s="7" t="s">
        <v>16</v>
      </c>
    </row>
    <row r="4" spans="1:4" ht="15.75">
      <c r="A4" s="1"/>
      <c r="B4" s="1"/>
      <c r="C4" s="1"/>
      <c r="D4" s="6" t="s">
        <v>13</v>
      </c>
    </row>
    <row r="5" spans="1:4" ht="15.75">
      <c r="A5" s="1"/>
      <c r="B5" s="1"/>
      <c r="C5" s="1"/>
      <c r="D5" s="6"/>
    </row>
    <row r="6" spans="1:4" ht="49.5" customHeight="1">
      <c r="A6" s="20" t="s">
        <v>25</v>
      </c>
      <c r="B6" s="20"/>
      <c r="C6" s="20"/>
      <c r="D6" s="20"/>
    </row>
    <row r="7" spans="1:4" ht="13.5" customHeight="1">
      <c r="A7" s="8"/>
      <c r="B7" s="4"/>
      <c r="C7" s="3"/>
      <c r="D7" s="1"/>
    </row>
    <row r="8" spans="1:4">
      <c r="A8" s="1"/>
      <c r="B8" s="1"/>
      <c r="C8" s="1"/>
      <c r="D8" s="1"/>
    </row>
    <row r="9" spans="1:4">
      <c r="B9" s="10" t="s">
        <v>12</v>
      </c>
      <c r="C9" s="10" t="s">
        <v>11</v>
      </c>
      <c r="D9" s="1"/>
    </row>
    <row r="10" spans="1:4">
      <c r="B10" s="11" t="s">
        <v>10</v>
      </c>
      <c r="C10" s="12"/>
      <c r="D10" s="1"/>
    </row>
    <row r="11" spans="1:4">
      <c r="B11" s="2" t="s">
        <v>9</v>
      </c>
      <c r="C11" s="9">
        <v>0</v>
      </c>
      <c r="D11" s="1"/>
    </row>
    <row r="12" spans="1:4">
      <c r="B12" s="2" t="s">
        <v>8</v>
      </c>
      <c r="C12" s="9">
        <v>0</v>
      </c>
      <c r="D12" s="1"/>
    </row>
    <row r="13" spans="1:4">
      <c r="B13" s="2" t="s">
        <v>7</v>
      </c>
      <c r="C13" s="9">
        <v>0</v>
      </c>
      <c r="D13" s="1"/>
    </row>
    <row r="14" spans="1:4">
      <c r="B14" s="2" t="s">
        <v>6</v>
      </c>
      <c r="C14" s="9">
        <v>0</v>
      </c>
      <c r="D14" s="1"/>
    </row>
    <row r="15" spans="1:4">
      <c r="B15" s="2" t="s">
        <v>5</v>
      </c>
      <c r="C15" s="9">
        <v>506.12299999999999</v>
      </c>
      <c r="D15" s="1"/>
    </row>
    <row r="16" spans="1:4">
      <c r="B16" s="2" t="s">
        <v>4</v>
      </c>
      <c r="C16" s="9">
        <v>0</v>
      </c>
      <c r="D16" s="1"/>
    </row>
    <row r="17" spans="2:4">
      <c r="B17" s="2" t="s">
        <v>3</v>
      </c>
      <c r="C17" s="9">
        <v>0</v>
      </c>
      <c r="D17" s="1"/>
    </row>
    <row r="18" spans="2:4">
      <c r="B18" s="2" t="s">
        <v>2</v>
      </c>
      <c r="C18" s="9">
        <v>0</v>
      </c>
      <c r="D18" s="1"/>
    </row>
    <row r="19" spans="2:4">
      <c r="B19" s="11" t="s">
        <v>1</v>
      </c>
      <c r="C19" s="13">
        <v>0</v>
      </c>
      <c r="D19" s="1"/>
    </row>
    <row r="20" spans="2:4">
      <c r="B20" s="11" t="s">
        <v>0</v>
      </c>
      <c r="C20" s="12">
        <f>SUM(C11:C19)</f>
        <v>506.12299999999999</v>
      </c>
      <c r="D20" s="1"/>
    </row>
  </sheetData>
  <mergeCells count="1">
    <mergeCell ref="A6:D6"/>
  </mergeCells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ХМАО Белоярский район</vt:lpstr>
      <vt:lpstr>ХМАО Березовский район</vt:lpstr>
      <vt:lpstr>ХМАО г.Югорск</vt:lpstr>
      <vt:lpstr>ХМАО Нефтеюганский район (п. С)</vt:lpstr>
      <vt:lpstr>ХМАО Октябрьский район</vt:lpstr>
      <vt:lpstr>ХМАО Советский район</vt:lpstr>
      <vt:lpstr>ХМАО Сургутский район</vt:lpstr>
      <vt:lpstr>ХМАО Х-Мансийский район</vt:lpstr>
      <vt:lpstr>ХМАО Нижневартовский район </vt:lpstr>
      <vt:lpstr>ХМАО Сургут АГНКС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2022-06-30T08:22:43Z</dcterms:modified>
</cp:coreProperties>
</file>